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území'!$C$126:$K$420</definedName>
    <definedName name="_xlnm.Print_Area" localSheetId="1">'a - příprava území'!$C$4:$J$41,'a - příprava území'!$C$50:$J$76,'a - příprava území'!$C$82:$J$106,'a - příprava území'!$C$112:$K$420</definedName>
    <definedName name="_xlnm.Print_Titles" localSheetId="1">'a - příprava území'!$126:$126</definedName>
    <definedName name="_xlnm._FilterDatabase" localSheetId="2" hidden="1">'b - návrh'!$C$127:$K$619</definedName>
    <definedName name="_xlnm.Print_Area" localSheetId="2">'b - návrh'!$C$4:$J$41,'b - návrh'!$C$50:$J$76,'b - návrh'!$C$82:$J$107,'b - návrh'!$C$113:$K$619</definedName>
    <definedName name="_xlnm.Print_Titles" localSheetId="2">'b - návrh'!$127:$127</definedName>
    <definedName name="_xlnm._FilterDatabase" localSheetId="3" hidden="1">'B - Vedlejší a ostatní ná...'!$C$121:$K$151</definedName>
    <definedName name="_xlnm.Print_Area" localSheetId="3">'B - Vedlejší a ostatní ná...'!$C$4:$J$39,'B - Vedlejší a ostatní ná...'!$C$50:$J$76,'B - Vedlejší a ostatní ná...'!$C$82:$J$103,'B - Vedlejší a ostatní ná...'!$C$109:$K$151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R142"/>
  <c r="R133"/>
  <c r="J37"/>
  <c r="J36"/>
  <c i="1" r="AY98"/>
  <c i="4" r="J35"/>
  <c i="1" r="AX98"/>
  <c i="4" r="BI151"/>
  <c r="BH151"/>
  <c r="BG151"/>
  <c r="BF151"/>
  <c r="T151"/>
  <c r="T150"/>
  <c r="R151"/>
  <c r="R150"/>
  <c r="P151"/>
  <c r="P150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119"/>
  <c r="J17"/>
  <c r="J15"/>
  <c r="E15"/>
  <c r="F118"/>
  <c r="J14"/>
  <c r="J12"/>
  <c r="J89"/>
  <c r="E7"/>
  <c r="E85"/>
  <c i="3" r="J39"/>
  <c r="J38"/>
  <c i="1" r="AY97"/>
  <c i="3" r="J37"/>
  <c i="1" r="AX97"/>
  <c i="3" r="BI616"/>
  <c r="BH616"/>
  <c r="BG616"/>
  <c r="BF616"/>
  <c r="T616"/>
  <c r="T615"/>
  <c r="T614"/>
  <c r="R616"/>
  <c r="R615"/>
  <c r="R614"/>
  <c r="P616"/>
  <c r="P615"/>
  <c r="P614"/>
  <c r="BI613"/>
  <c r="BH613"/>
  <c r="BG613"/>
  <c r="BF613"/>
  <c r="T613"/>
  <c r="R613"/>
  <c r="P613"/>
  <c r="BI612"/>
  <c r="BH612"/>
  <c r="BG612"/>
  <c r="BF612"/>
  <c r="T612"/>
  <c r="R612"/>
  <c r="P612"/>
  <c r="BI607"/>
  <c r="BH607"/>
  <c r="BG607"/>
  <c r="BF607"/>
  <c r="T607"/>
  <c r="R607"/>
  <c r="P607"/>
  <c r="BI603"/>
  <c r="BH603"/>
  <c r="BG603"/>
  <c r="BF603"/>
  <c r="T603"/>
  <c r="R603"/>
  <c r="P603"/>
  <c r="BI599"/>
  <c r="BH599"/>
  <c r="BG599"/>
  <c r="BF599"/>
  <c r="T599"/>
  <c r="R599"/>
  <c r="P599"/>
  <c r="BI594"/>
  <c r="BH594"/>
  <c r="BG594"/>
  <c r="BF594"/>
  <c r="T594"/>
  <c r="R594"/>
  <c r="P594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50"/>
  <c r="BH550"/>
  <c r="BG550"/>
  <c r="BF550"/>
  <c r="T550"/>
  <c r="R550"/>
  <c r="P550"/>
  <c r="BI546"/>
  <c r="BH546"/>
  <c r="BG546"/>
  <c r="BF546"/>
  <c r="T546"/>
  <c r="R546"/>
  <c r="P546"/>
  <c r="BI542"/>
  <c r="BH542"/>
  <c r="BG542"/>
  <c r="BF542"/>
  <c r="T542"/>
  <c r="R542"/>
  <c r="P542"/>
  <c r="BI538"/>
  <c r="BH538"/>
  <c r="BG538"/>
  <c r="BF538"/>
  <c r="T538"/>
  <c r="R538"/>
  <c r="P538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94"/>
  <c r="J19"/>
  <c r="J17"/>
  <c r="E17"/>
  <c r="F124"/>
  <c r="J16"/>
  <c r="J14"/>
  <c r="J122"/>
  <c r="E7"/>
  <c r="E85"/>
  <c i="2" r="J39"/>
  <c r="J38"/>
  <c i="1" r="AY96"/>
  <c i="2" r="J37"/>
  <c i="1" r="AX96"/>
  <c i="2"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124"/>
  <c r="J19"/>
  <c r="J17"/>
  <c r="E17"/>
  <c r="F93"/>
  <c r="J16"/>
  <c r="J14"/>
  <c r="J121"/>
  <c r="E7"/>
  <c r="E115"/>
  <c i="1" r="L90"/>
  <c r="AM90"/>
  <c r="AM89"/>
  <c r="L89"/>
  <c r="AM87"/>
  <c r="L87"/>
  <c r="L85"/>
  <c r="L84"/>
  <c i="2" r="BK413"/>
  <c r="J409"/>
  <c r="J246"/>
  <c r="J218"/>
  <c r="J194"/>
  <c r="BK146"/>
  <c r="BK327"/>
  <c r="BK311"/>
  <c r="BK266"/>
  <c r="BK250"/>
  <c r="BK226"/>
  <c r="BK206"/>
  <c r="J186"/>
  <c r="BK170"/>
  <c r="BK388"/>
  <c r="BK380"/>
  <c r="BK372"/>
  <c r="BK364"/>
  <c r="BK352"/>
  <c r="BK344"/>
  <c r="BK335"/>
  <c r="J327"/>
  <c r="J307"/>
  <c r="J298"/>
  <c r="J290"/>
  <c r="BK278"/>
  <c r="J262"/>
  <c r="J242"/>
  <c r="BK186"/>
  <c r="J158"/>
  <c r="J146"/>
  <c r="BK404"/>
  <c r="BK202"/>
  <c r="J166"/>
  <c r="J142"/>
  <c i="3" r="BK616"/>
  <c r="BK599"/>
  <c r="BK574"/>
  <c r="BK219"/>
  <c r="J187"/>
  <c r="BK135"/>
  <c r="BK594"/>
  <c r="BK570"/>
  <c r="BK558"/>
  <c r="BK546"/>
  <c r="J534"/>
  <c r="BK518"/>
  <c r="J502"/>
  <c r="BK486"/>
  <c r="J474"/>
  <c r="BK453"/>
  <c r="BK437"/>
  <c r="J425"/>
  <c r="BK405"/>
  <c r="J389"/>
  <c r="BK373"/>
  <c r="BK361"/>
  <c r="J349"/>
  <c r="J333"/>
  <c r="BK316"/>
  <c r="BK300"/>
  <c r="J284"/>
  <c r="BK247"/>
  <c r="J227"/>
  <c r="BK195"/>
  <c r="BK147"/>
  <c r="BK612"/>
  <c r="J558"/>
  <c r="BK268"/>
  <c r="J243"/>
  <c r="J219"/>
  <c r="BK171"/>
  <c r="J616"/>
  <c r="J590"/>
  <c r="J566"/>
  <c r="J538"/>
  <c r="J518"/>
  <c r="J506"/>
  <c r="J486"/>
  <c r="BK469"/>
  <c r="J449"/>
  <c r="BK433"/>
  <c r="J421"/>
  <c r="J405"/>
  <c r="J385"/>
  <c r="BK369"/>
  <c r="BK349"/>
  <c r="BK329"/>
  <c r="J316"/>
  <c r="BK296"/>
  <c r="J280"/>
  <c r="BK255"/>
  <c r="BK215"/>
  <c r="BK155"/>
  <c r="J135"/>
  <c i="4" r="J138"/>
  <c r="J143"/>
  <c r="BK144"/>
  <c r="J125"/>
  <c i="2" r="J413"/>
  <c r="BK409"/>
  <c r="BK392"/>
  <c r="J238"/>
  <c r="BK210"/>
  <c r="BK162"/>
  <c r="J138"/>
  <c r="BK323"/>
  <c r="J282"/>
  <c r="BK270"/>
  <c r="BK234"/>
  <c r="BK218"/>
  <c r="J202"/>
  <c r="J190"/>
  <c r="BK174"/>
  <c r="J392"/>
  <c r="J384"/>
  <c r="J376"/>
  <c r="J368"/>
  <c r="J360"/>
  <c r="J352"/>
  <c r="J344"/>
  <c r="BK331"/>
  <c r="BK319"/>
  <c r="J311"/>
  <c r="J303"/>
  <c r="BK294"/>
  <c r="BK286"/>
  <c r="J274"/>
  <c r="BK258"/>
  <c r="J234"/>
  <c r="BK222"/>
  <c r="J170"/>
  <c r="BK142"/>
  <c r="BK400"/>
  <c r="J174"/>
  <c r="J154"/>
  <c r="BK138"/>
  <c i="3" r="BK607"/>
  <c r="BK586"/>
  <c r="BK231"/>
  <c r="BK199"/>
  <c r="J175"/>
  <c r="J163"/>
  <c r="J607"/>
  <c r="J586"/>
  <c r="J554"/>
  <c r="BK538"/>
  <c r="BK522"/>
  <c r="J514"/>
  <c r="BK498"/>
  <c r="J482"/>
  <c r="BK465"/>
  <c r="BK449"/>
  <c r="J433"/>
  <c r="J417"/>
  <c r="BK397"/>
  <c r="BK381"/>
  <c r="BK365"/>
  <c r="BK341"/>
  <c r="J329"/>
  <c r="J312"/>
  <c r="J296"/>
  <c r="BK276"/>
  <c r="J259"/>
  <c r="J215"/>
  <c r="J199"/>
  <c r="BK179"/>
  <c r="J139"/>
  <c r="J582"/>
  <c r="J276"/>
  <c r="J231"/>
  <c r="J195"/>
  <c r="BK163"/>
  <c r="J155"/>
  <c r="J612"/>
  <c r="BK582"/>
  <c r="J550"/>
  <c r="BK530"/>
  <c r="BK502"/>
  <c r="BK490"/>
  <c r="BK474"/>
  <c r="BK457"/>
  <c r="J445"/>
  <c r="BK425"/>
  <c r="BK409"/>
  <c r="J397"/>
  <c r="J381"/>
  <c r="J365"/>
  <c r="J353"/>
  <c r="BK333"/>
  <c r="J320"/>
  <c r="BK304"/>
  <c r="J288"/>
  <c r="J263"/>
  <c r="J239"/>
  <c r="J211"/>
  <c r="J183"/>
  <c r="J143"/>
  <c i="4" r="J151"/>
  <c r="BK127"/>
  <c r="J144"/>
  <c r="BK125"/>
  <c r="J134"/>
  <c r="BK134"/>
  <c i="2" r="BK410"/>
  <c r="J404"/>
  <c r="J250"/>
  <c r="J222"/>
  <c r="J206"/>
  <c r="J150"/>
  <c r="J396"/>
  <c r="J315"/>
  <c r="BK274"/>
  <c r="BK262"/>
  <c r="BK242"/>
  <c r="BK214"/>
  <c r="BK198"/>
  <c r="BK182"/>
  <c r="BK134"/>
  <c r="J388"/>
  <c r="J380"/>
  <c r="J372"/>
  <c r="J364"/>
  <c r="BK356"/>
  <c r="BK348"/>
  <c r="BK340"/>
  <c r="J335"/>
  <c r="J323"/>
  <c r="BK307"/>
  <c r="BK298"/>
  <c r="BK290"/>
  <c r="BK282"/>
  <c r="J270"/>
  <c r="BK254"/>
  <c r="BK230"/>
  <c r="J182"/>
  <c r="BK154"/>
  <c r="J130"/>
  <c r="J400"/>
  <c r="BK190"/>
  <c r="BK158"/>
  <c i="1" r="AS95"/>
  <c i="3" r="BK562"/>
  <c r="BK211"/>
  <c r="BK183"/>
  <c r="BK167"/>
  <c r="J599"/>
  <c r="BK566"/>
  <c r="BK554"/>
  <c r="J542"/>
  <c r="J526"/>
  <c r="J510"/>
  <c r="J494"/>
  <c r="BK478"/>
  <c r="BK461"/>
  <c r="J441"/>
  <c r="J429"/>
  <c r="J413"/>
  <c r="J401"/>
  <c r="BK385"/>
  <c r="J369"/>
  <c r="BK353"/>
  <c r="J337"/>
  <c r="BK324"/>
  <c r="J304"/>
  <c r="BK288"/>
  <c r="BK263"/>
  <c r="BK243"/>
  <c r="BK235"/>
  <c r="J203"/>
  <c r="BK151"/>
  <c r="BK613"/>
  <c r="J574"/>
  <c r="J272"/>
  <c r="J247"/>
  <c r="BK223"/>
  <c r="BK175"/>
  <c r="J159"/>
  <c r="J613"/>
  <c r="J570"/>
  <c r="BK542"/>
  <c r="BK526"/>
  <c r="BK514"/>
  <c r="BK494"/>
  <c r="J478"/>
  <c r="J461"/>
  <c r="BK441"/>
  <c r="BK429"/>
  <c r="BK413"/>
  <c r="BK393"/>
  <c r="J377"/>
  <c r="J361"/>
  <c r="J345"/>
  <c r="BK337"/>
  <c r="BK312"/>
  <c r="J300"/>
  <c r="BK284"/>
  <c r="BK259"/>
  <c r="J223"/>
  <c r="BK187"/>
  <c r="J147"/>
  <c r="J131"/>
  <c i="4" r="BK131"/>
  <c r="BK151"/>
  <c r="BK126"/>
  <c r="BK138"/>
  <c r="BK143"/>
  <c r="J131"/>
  <c i="2" r="J417"/>
  <c r="J410"/>
  <c r="J254"/>
  <c r="J230"/>
  <c r="J214"/>
  <c r="BK166"/>
  <c r="BK396"/>
  <c r="J319"/>
  <c r="J278"/>
  <c r="J258"/>
  <c r="BK238"/>
  <c r="J210"/>
  <c r="BK194"/>
  <c r="J178"/>
  <c r="BK130"/>
  <c r="BK384"/>
  <c r="BK376"/>
  <c r="BK368"/>
  <c r="BK360"/>
  <c r="J356"/>
  <c r="J348"/>
  <c r="J340"/>
  <c r="J331"/>
  <c r="BK315"/>
  <c r="BK303"/>
  <c r="J294"/>
  <c r="J286"/>
  <c r="J266"/>
  <c r="BK246"/>
  <c r="J226"/>
  <c r="BK178"/>
  <c r="BK150"/>
  <c r="BK417"/>
  <c r="J198"/>
  <c r="J162"/>
  <c r="J134"/>
  <c i="3" r="J603"/>
  <c r="BK578"/>
  <c r="J235"/>
  <c r="BK207"/>
  <c r="J179"/>
  <c r="J171"/>
  <c r="BK131"/>
  <c r="BK590"/>
  <c r="J562"/>
  <c r="BK550"/>
  <c r="J530"/>
  <c r="J522"/>
  <c r="BK506"/>
  <c r="J490"/>
  <c r="J469"/>
  <c r="J457"/>
  <c r="BK445"/>
  <c r="BK421"/>
  <c r="J409"/>
  <c r="J393"/>
  <c r="BK377"/>
  <c r="J357"/>
  <c r="BK345"/>
  <c r="BK320"/>
  <c r="J308"/>
  <c r="J292"/>
  <c r="J268"/>
  <c r="J251"/>
  <c r="BK239"/>
  <c r="J207"/>
  <c r="J191"/>
  <c r="BK143"/>
  <c r="J594"/>
  <c r="BK280"/>
  <c r="J255"/>
  <c r="BK227"/>
  <c r="BK191"/>
  <c r="J167"/>
  <c r="J151"/>
  <c r="BK603"/>
  <c r="J578"/>
  <c r="J546"/>
  <c r="BK534"/>
  <c r="BK510"/>
  <c r="J498"/>
  <c r="BK482"/>
  <c r="J465"/>
  <c r="J453"/>
  <c r="J437"/>
  <c r="BK417"/>
  <c r="BK401"/>
  <c r="BK389"/>
  <c r="J373"/>
  <c r="BK357"/>
  <c r="J341"/>
  <c r="J324"/>
  <c r="BK308"/>
  <c r="BK292"/>
  <c r="BK272"/>
  <c r="BK251"/>
  <c r="BK203"/>
  <c r="BK159"/>
  <c r="BK139"/>
  <c i="4" r="BK146"/>
  <c r="J126"/>
  <c r="J127"/>
  <c r="J146"/>
  <c r="BK132"/>
  <c r="J132"/>
  <c i="2" l="1" r="T129"/>
  <c r="R302"/>
  <c r="T339"/>
  <c r="T408"/>
  <c r="P412"/>
  <c r="P411"/>
  <c i="3" r="BK130"/>
  <c r="J130"/>
  <c r="J100"/>
  <c r="BK267"/>
  <c r="J267"/>
  <c r="J101"/>
  <c r="BK473"/>
  <c r="J473"/>
  <c r="J102"/>
  <c i="4" r="BK133"/>
  <c r="J133"/>
  <c r="J99"/>
  <c i="2" r="BK129"/>
  <c r="J129"/>
  <c r="J100"/>
  <c r="P302"/>
  <c r="BK339"/>
  <c r="J339"/>
  <c r="J102"/>
  <c r="P408"/>
  <c r="BK412"/>
  <c r="J412"/>
  <c r="J105"/>
  <c i="3" r="T130"/>
  <c r="T267"/>
  <c r="P473"/>
  <c r="BK598"/>
  <c r="J598"/>
  <c r="J103"/>
  <c r="T598"/>
  <c r="P611"/>
  <c i="2" r="P129"/>
  <c r="P128"/>
  <c r="P127"/>
  <c i="1" r="AU96"/>
  <c i="2" r="BK302"/>
  <c r="J302"/>
  <c r="J101"/>
  <c r="P339"/>
  <c r="BK408"/>
  <c r="J408"/>
  <c r="J103"/>
  <c r="T412"/>
  <c r="T411"/>
  <c i="3" r="R130"/>
  <c r="P267"/>
  <c r="T473"/>
  <c r="R598"/>
  <c r="BK611"/>
  <c r="J611"/>
  <c r="J104"/>
  <c r="R611"/>
  <c i="2" r="R129"/>
  <c r="R128"/>
  <c r="R127"/>
  <c r="T302"/>
  <c r="R339"/>
  <c r="R408"/>
  <c r="R412"/>
  <c r="R411"/>
  <c i="3" r="P130"/>
  <c r="R267"/>
  <c r="R473"/>
  <c r="P598"/>
  <c r="T611"/>
  <c i="4" r="BK124"/>
  <c r="P124"/>
  <c r="R124"/>
  <c r="R123"/>
  <c r="R122"/>
  <c r="T124"/>
  <c r="P133"/>
  <c r="T133"/>
  <c r="BK142"/>
  <c r="J142"/>
  <c r="J100"/>
  <c r="P142"/>
  <c r="T142"/>
  <c i="3" r="BK615"/>
  <c r="BK614"/>
  <c r="J614"/>
  <c r="J105"/>
  <c i="4" r="BK145"/>
  <c r="J145"/>
  <c r="J101"/>
  <c r="BK150"/>
  <c r="J150"/>
  <c r="J102"/>
  <c r="F91"/>
  <c r="E112"/>
  <c r="J116"/>
  <c r="BE143"/>
  <c r="BE144"/>
  <c r="BE125"/>
  <c r="BE126"/>
  <c r="BE146"/>
  <c r="BE151"/>
  <c i="3" r="J615"/>
  <c r="J106"/>
  <c i="4" r="F92"/>
  <c r="BE132"/>
  <c r="BE127"/>
  <c r="BE131"/>
  <c r="BE134"/>
  <c r="BE138"/>
  <c i="3" r="BE151"/>
  <c r="BE167"/>
  <c r="BE175"/>
  <c r="BE191"/>
  <c r="BE195"/>
  <c r="BE207"/>
  <c r="BE223"/>
  <c r="BE235"/>
  <c r="BE239"/>
  <c r="BE243"/>
  <c r="BE247"/>
  <c r="BE251"/>
  <c r="BE268"/>
  <c r="BE276"/>
  <c r="BE280"/>
  <c r="BE284"/>
  <c r="BE288"/>
  <c r="BE292"/>
  <c r="BE296"/>
  <c r="BE304"/>
  <c r="BE308"/>
  <c r="BE316"/>
  <c r="BE320"/>
  <c r="BE329"/>
  <c r="BE333"/>
  <c r="BE345"/>
  <c r="BE353"/>
  <c r="BE357"/>
  <c r="BE365"/>
  <c r="BE369"/>
  <c r="BE385"/>
  <c r="BE397"/>
  <c r="BE405"/>
  <c r="BE409"/>
  <c r="BE413"/>
  <c r="BE417"/>
  <c r="BE421"/>
  <c r="BE425"/>
  <c r="BE429"/>
  <c r="BE437"/>
  <c r="BE453"/>
  <c r="BE465"/>
  <c r="BE474"/>
  <c r="BE478"/>
  <c r="BE482"/>
  <c r="BE494"/>
  <c r="BE506"/>
  <c r="BE510"/>
  <c r="BE526"/>
  <c r="BE530"/>
  <c r="BE534"/>
  <c r="BE554"/>
  <c r="BE558"/>
  <c r="BE594"/>
  <c r="F93"/>
  <c r="E116"/>
  <c r="F125"/>
  <c r="BE131"/>
  <c r="BE139"/>
  <c r="BE183"/>
  <c r="BE231"/>
  <c r="BE255"/>
  <c r="BE263"/>
  <c r="BE562"/>
  <c r="BE566"/>
  <c r="BE586"/>
  <c r="BE590"/>
  <c r="BE599"/>
  <c r="BE603"/>
  <c r="J91"/>
  <c r="BE135"/>
  <c r="BE155"/>
  <c r="BE159"/>
  <c r="BE163"/>
  <c r="BE171"/>
  <c r="BE179"/>
  <c r="BE199"/>
  <c r="BE211"/>
  <c r="BE219"/>
  <c r="BE259"/>
  <c r="BE272"/>
  <c r="BE300"/>
  <c r="BE312"/>
  <c r="BE324"/>
  <c r="BE337"/>
  <c r="BE341"/>
  <c r="BE349"/>
  <c r="BE361"/>
  <c r="BE373"/>
  <c r="BE377"/>
  <c r="BE381"/>
  <c r="BE389"/>
  <c r="BE393"/>
  <c r="BE401"/>
  <c r="BE433"/>
  <c r="BE441"/>
  <c r="BE445"/>
  <c r="BE449"/>
  <c r="BE457"/>
  <c r="BE461"/>
  <c r="BE469"/>
  <c r="BE486"/>
  <c r="BE490"/>
  <c r="BE498"/>
  <c r="BE502"/>
  <c r="BE514"/>
  <c r="BE518"/>
  <c r="BE522"/>
  <c r="BE538"/>
  <c r="BE542"/>
  <c r="BE546"/>
  <c r="BE550"/>
  <c r="BE570"/>
  <c r="BE574"/>
  <c r="BE578"/>
  <c r="BE607"/>
  <c i="2" r="BK128"/>
  <c r="J128"/>
  <c r="J99"/>
  <c i="3" r="BE143"/>
  <c r="BE147"/>
  <c r="BE187"/>
  <c r="BE203"/>
  <c r="BE215"/>
  <c r="BE227"/>
  <c r="BE582"/>
  <c r="BE612"/>
  <c r="BE613"/>
  <c r="BE616"/>
  <c i="2" r="E85"/>
  <c r="F123"/>
  <c r="BE146"/>
  <c r="BE162"/>
  <c r="BE178"/>
  <c r="BE206"/>
  <c r="BE396"/>
  <c r="J91"/>
  <c r="BE130"/>
  <c r="BE134"/>
  <c r="BE158"/>
  <c r="BE166"/>
  <c r="BE190"/>
  <c r="BE194"/>
  <c r="BE202"/>
  <c r="BE214"/>
  <c r="BE226"/>
  <c r="BE242"/>
  <c r="BE262"/>
  <c r="BE270"/>
  <c r="BE274"/>
  <c r="BE286"/>
  <c r="BE290"/>
  <c r="BE294"/>
  <c r="BE298"/>
  <c r="BE303"/>
  <c r="BE315"/>
  <c r="BE323"/>
  <c r="BE327"/>
  <c r="BE331"/>
  <c r="BE335"/>
  <c r="BE340"/>
  <c r="BE344"/>
  <c r="BE348"/>
  <c r="BE352"/>
  <c r="BE356"/>
  <c r="BE360"/>
  <c r="BE364"/>
  <c r="BE368"/>
  <c r="BE372"/>
  <c r="BE376"/>
  <c r="BE380"/>
  <c r="BE384"/>
  <c r="BE388"/>
  <c r="BE417"/>
  <c r="BE138"/>
  <c r="BE142"/>
  <c r="BE222"/>
  <c r="BE238"/>
  <c r="BE246"/>
  <c r="BE250"/>
  <c r="BE254"/>
  <c r="BE258"/>
  <c r="BE266"/>
  <c r="BE278"/>
  <c r="BE282"/>
  <c r="BE307"/>
  <c r="BE311"/>
  <c r="BE319"/>
  <c r="BE392"/>
  <c r="F94"/>
  <c r="BE150"/>
  <c r="BE154"/>
  <c r="BE170"/>
  <c r="BE174"/>
  <c r="BE182"/>
  <c r="BE186"/>
  <c r="BE198"/>
  <c r="BE210"/>
  <c r="BE218"/>
  <c r="BE230"/>
  <c r="BE234"/>
  <c r="BE400"/>
  <c r="BE404"/>
  <c r="BE409"/>
  <c r="BE410"/>
  <c r="BE413"/>
  <c r="F38"/>
  <c i="1" r="BC96"/>
  <c i="2" r="F36"/>
  <c i="1" r="BA96"/>
  <c i="3" r="F38"/>
  <c i="1" r="BC97"/>
  <c i="4" r="F37"/>
  <c i="1" r="BD98"/>
  <c i="2" r="F37"/>
  <c i="1" r="BB96"/>
  <c i="3" r="J36"/>
  <c i="1" r="AW97"/>
  <c i="4" r="F35"/>
  <c i="1" r="BB98"/>
  <c i="4" r="F36"/>
  <c i="1" r="BC98"/>
  <c r="AS94"/>
  <c i="2" r="J36"/>
  <c i="1" r="AW96"/>
  <c i="3" r="F39"/>
  <c i="1" r="BD97"/>
  <c i="4" r="F34"/>
  <c i="1" r="BA98"/>
  <c i="4" r="J34"/>
  <c i="1" r="AW98"/>
  <c i="2" r="F39"/>
  <c i="1" r="BD96"/>
  <c i="3" r="F37"/>
  <c i="1" r="BB97"/>
  <c i="3" r="F36"/>
  <c i="1" r="BA97"/>
  <c i="4" l="1" r="BK123"/>
  <c r="BK122"/>
  <c r="J122"/>
  <c r="J96"/>
  <c i="3" r="P129"/>
  <c r="P128"/>
  <c i="1" r="AU97"/>
  <c i="4" r="T123"/>
  <c r="T122"/>
  <c i="3" r="R129"/>
  <c r="R128"/>
  <c r="T129"/>
  <c r="T128"/>
  <c i="4" r="P123"/>
  <c r="P122"/>
  <c i="1" r="AU98"/>
  <c i="2" r="T128"/>
  <c r="T127"/>
  <c i="3" r="BK129"/>
  <c r="J129"/>
  <c r="J99"/>
  <c i="4" r="J124"/>
  <c r="J98"/>
  <c i="2" r="BK411"/>
  <c r="J411"/>
  <c r="J104"/>
  <c r="BK127"/>
  <c r="J127"/>
  <c r="J98"/>
  <c i="1" r="AU95"/>
  <c r="AU94"/>
  <c r="BD95"/>
  <c r="BC95"/>
  <c r="BB95"/>
  <c i="3" r="J35"/>
  <c i="1" r="AV97"/>
  <c r="AT97"/>
  <c i="2" r="J35"/>
  <c i="1" r="AV96"/>
  <c r="AT96"/>
  <c i="4" r="F33"/>
  <c i="1" r="AZ98"/>
  <c r="BA95"/>
  <c i="3" r="F35"/>
  <c i="1" r="AZ97"/>
  <c i="2" r="F35"/>
  <c i="1" r="AZ96"/>
  <c i="4" r="J33"/>
  <c i="1" r="AV98"/>
  <c r="AT98"/>
  <c i="3" l="1" r="BK128"/>
  <c r="J128"/>
  <c i="4" r="J123"/>
  <c r="J97"/>
  <c i="1" r="BA94"/>
  <c r="AW94"/>
  <c r="AK30"/>
  <c r="BB94"/>
  <c r="AX94"/>
  <c r="BC94"/>
  <c r="AY94"/>
  <c i="3" r="J32"/>
  <c i="1" r="AG97"/>
  <c i="4" r="J30"/>
  <c i="1" r="AG98"/>
  <c r="AX95"/>
  <c r="AY95"/>
  <c r="BD94"/>
  <c r="W33"/>
  <c i="2" r="J32"/>
  <c i="1" r="AG96"/>
  <c r="AW95"/>
  <c r="AZ95"/>
  <c i="3" l="1" r="J41"/>
  <c i="4" r="J39"/>
  <c i="3" r="J98"/>
  <c i="2" r="J41"/>
  <c i="1" r="AN96"/>
  <c r="AN97"/>
  <c r="AN98"/>
  <c r="AG95"/>
  <c r="AG94"/>
  <c r="AK26"/>
  <c r="W31"/>
  <c r="W32"/>
  <c r="W30"/>
  <c r="AZ94"/>
  <c r="AV94"/>
  <c r="AK29"/>
  <c r="AV95"/>
  <c r="AT95"/>
  <c r="AN95"/>
  <c l="1"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<sst xmlns="http://schemas.openxmlformats.org/spreadsheetml/2006/main">
  <si>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</si>
  <si>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</si>
  <si>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</si>
  <si>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</si>
  <si>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</si>
  <si>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{aba6f3c2-062b-40df-a0fb-004a1c73b33c}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</si>
  <si>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</si>
  <si>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</si>
  <si>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</si>
  <si>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</si>
  <si>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</si>
  <si>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</si>
  <si>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</si>
  <si>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</si>
  <si>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47/231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</si>
  <si>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</si>
  <si>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</si>
  <si>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Na Drahách, Rychnov nad Kněžnou</t>
  </si>
  <si>
    <t>KSO:</t>
  </si>
  <si>
    <t>CC-CZ:</t>
  </si>
  <si>
    <t>Místo:</t>
  </si>
  <si>
    <t>Rychnov nad Kněžnou</t>
  </si>
  <si>
    <t>Datum:</t>
  </si>
  <si>
    <t>2. 2. 2024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</si>
  <si>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</si>
  <si>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</si>
  <si>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</si>
  <si>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</si>
  <si>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</si>
  <si>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</si>
  <si>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</si>
  <si>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</si>
  <si>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</si>
  <si>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</si>
  <si>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</si>
  <si>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</si>
  <si>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</si>
  <si>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</si>
  <si>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</si>
  <si>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</si>
  <si>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</si>
  <si>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</si>
  <si>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</si>
  <si>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</si>
  <si>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</si>
  <si>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</si>
  <si>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</si>
  <si>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</si>
  <si>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</si>
  <si>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</si>
  <si>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</si>
  <si>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</si>
  <si>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</si>
  <si>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</si>
  <si>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</si>
  <si>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</si>
  <si>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</si>
  <si>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</si>
  <si>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</si>
  <si>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</si>
  <si>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</si>
  <si>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</si>
  <si>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</si>
  <si>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</si>
  <si>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</si>
  <si>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</si>
  <si>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</si>
  <si>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</si>
  <si>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</si>
  <si>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</si>
  <si>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</si>
  <si>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</si>
  <si>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</si>
  <si>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</si>
  <si>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</si>
  <si>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</si>
  <si>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</si>
  <si>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</si>
  <si>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</si>
  <si>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</si>
  <si>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</si>
  <si>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 xml:space="preserve">SO 101  Komunikace a zpevněné plochy - I.ETAPA</t>
  </si>
  <si>
    <t>STA</t>
  </si>
  <si>
    <t>1</t>
  </si>
  <si>
    <t>{ae053c11-af61-4c03-b559-3fcb998761f9}</t>
  </si>
  <si>
    <t>2</t>
  </si>
  <si>
    <t>/</t>
  </si>
  <si>
    <t>a</t>
  </si>
  <si>
    <t>příprava území</t>
  </si>
  <si>
    <t>Soupis</t>
  </si>
  <si>
    <t>{ac136ae0-85fd-4915-827d-a58c6fbf7002}</t>
  </si>
  <si>
    <t>b</t>
  </si>
  <si>
    <t>návrh</t>
  </si>
  <si>
    <t>{3df191e8-ceac-40ef-b934-1e08ab331d63}</t>
  </si>
  <si>
    <t>B</t>
  </si>
  <si>
    <t>Vedlejší a ostatní náklady</t>
  </si>
  <si>
    <t>{e42456d0-5635-4c81-958e-e82a8691c41b}</t>
  </si>
  <si>
    <t>KRYCÍ LIST SOUPISU PRACÍ</t>
  </si>
  <si>
    <t>Objekt:</t>
  </si>
  <si>
    <t xml:space="preserve">A - SO 101  Komunikace a zpevněné plochy - I.ETAPA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</si>
  <si>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</si>
  <si>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</si>
  <si>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</si>
  <si>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</si>
  <si>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</si>
  <si>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</si>
  <si>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</si>
  <si>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</si>
  <si>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</si>
  <si>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</si>
  <si>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</si>
  <si>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</si>
  <si>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</si>
  <si>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</si>
  <si>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</si>
  <si>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</si>
  <si>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</si>
  <si>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</si>
  <si>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</si>
  <si>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</si>
  <si>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</si>
  <si>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</si>
  <si>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</si>
  <si>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</si>
  <si>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</si>
  <si>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</si>
  <si>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</si>
  <si>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</si>
  <si>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</si>
  <si>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</si>
  <si>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</si>
  <si>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</si>
  <si>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</si>
  <si>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</si>
  <si>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</si>
  <si>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2024 01</t>
  </si>
  <si>
    <t>4</t>
  </si>
  <si>
    <t>125370023</t>
  </si>
  <si>
    <t>VV</t>
  </si>
  <si>
    <t xml:space="preserve">viz.příloha  D.1.1.2b.</t>
  </si>
  <si>
    <t>10</t>
  </si>
  <si>
    <t>Součet</t>
  </si>
  <si>
    <t>112251101</t>
  </si>
  <si>
    <t>Odstranění pařezů průměru přes 100 do 300 mm</t>
  </si>
  <si>
    <t>-501220178</t>
  </si>
  <si>
    <t>viz.příloha D.1.1.2b.</t>
  </si>
  <si>
    <t>3</t>
  </si>
  <si>
    <t>113106132</t>
  </si>
  <si>
    <t>Rozebrání dlažeb z betonových nebo kamenných dlaždic komunikací pro pěší strojně pl do 50 m2</t>
  </si>
  <si>
    <t>m2</t>
  </si>
  <si>
    <t>2038509961</t>
  </si>
  <si>
    <t>vybourání vodícího proužku, osazeného na šířku 25 cm, délka 26,0 m, viz.příloha D.1.1.2b.</t>
  </si>
  <si>
    <t>26*0,25</t>
  </si>
  <si>
    <t>113106134</t>
  </si>
  <si>
    <t>Rozebrání dlažeb ze zámkových dlaždic komunikací pro pěší strojně pl do 50 m2</t>
  </si>
  <si>
    <t>318134475</t>
  </si>
  <si>
    <t>vybourání vjezdů-kryt betonová ZD (předláždění). dlažba se očistí a zpětně použiije, viz.příloha D.1.1.2b.</t>
  </si>
  <si>
    <t>7,5+7,5</t>
  </si>
  <si>
    <t>5</t>
  </si>
  <si>
    <t>313774211</t>
  </si>
  <si>
    <t xml:space="preserve">vybourání chodníku (předláždění)  u čp.649, dlažba se očistí a zpětně použije, viz.příloha D.1.1.2b.</t>
  </si>
  <si>
    <t>6</t>
  </si>
  <si>
    <t>113106144</t>
  </si>
  <si>
    <t>Rozebrání dlažeb ze zámkových dlaždic komunikací pro pěší strojně pl přes 50 m2</t>
  </si>
  <si>
    <t>689129794</t>
  </si>
  <si>
    <t>vybourání chodníku-kryt betonová ZD, viz.příloha D.1.1.2b.</t>
  </si>
  <si>
    <t>11,5+9,5+6,7+6,4+9,2+93,9+29,8+14+6</t>
  </si>
  <si>
    <t>7</t>
  </si>
  <si>
    <t>-1174635478</t>
  </si>
  <si>
    <t>vybourání vjezdů-kryt betonová ZD, viz.příloha D.1.1.2b.</t>
  </si>
  <si>
    <t>5,5+23,5+9+7+9+9+5+4+2</t>
  </si>
  <si>
    <t>8</t>
  </si>
  <si>
    <t>618243669</t>
  </si>
  <si>
    <t>vybourání chodníku -kryt betonová ZD (předláždění), včetně napojení na stávající chodník dlažba se očistí a zpětně použije., D.1.1.2b</t>
  </si>
  <si>
    <t>(16+26+4)+6</t>
  </si>
  <si>
    <t>9</t>
  </si>
  <si>
    <t>113107163</t>
  </si>
  <si>
    <t>Odstranění podkladu z kameniva drceného tl přes 200 do 300 mm strojně pl přes 50 do 200 m2</t>
  </si>
  <si>
    <t>-598565586</t>
  </si>
  <si>
    <t xml:space="preserve">vybourání chodníku-kryt  betonová ZD, viz.příloha D.1.1.2b.</t>
  </si>
  <si>
    <t>113107164</t>
  </si>
  <si>
    <t>Odstranění podkladu z kameniva drceného tl přes 300 do 400 mm strojně pl přes 50 do 200 m2</t>
  </si>
  <si>
    <t>1328258336</t>
  </si>
  <si>
    <t>11</t>
  </si>
  <si>
    <t>675183583</t>
  </si>
  <si>
    <t>vybourání chodníku - kryt betonová ZD (přeláždění), včetně napojení na stávající chodník, viz.příloha D.1.1.1., D.1.1.2b</t>
  </si>
  <si>
    <t>(4+26+16)+6</t>
  </si>
  <si>
    <t>113107222</t>
  </si>
  <si>
    <t>Odstranění podkladu z kameniva drceného tl přes 100 do 200 mm strojně pl přes 200 m2</t>
  </si>
  <si>
    <t>-958079864</t>
  </si>
  <si>
    <t xml:space="preserve">vybourání komunikace  vozidlové-kryt asfalt+ oprava vozovky po předchozí opravě inž.sítí,  viz.příloha D.1.1.2b.</t>
  </si>
  <si>
    <t>(408+156+35+151)+51</t>
  </si>
  <si>
    <t>13</t>
  </si>
  <si>
    <t>113107230</t>
  </si>
  <si>
    <t>Odstranění podkladu z betonu prostého tl do 100 mm strojně pl přes 200 m2</t>
  </si>
  <si>
    <t>367957311</t>
  </si>
  <si>
    <t xml:space="preserve">vybourání komunikace vozidlové-kryt asfalt, +oprava vozovky po předchozí opravě inž.sítí,  viz.příloha D.1.1.2b.</t>
  </si>
  <si>
    <t>14</t>
  </si>
  <si>
    <t>113107242</t>
  </si>
  <si>
    <t>Odstranění podkladu živičného tl přes 50 do 100 mm strojně pl přes 200 m2</t>
  </si>
  <si>
    <t>-430455458</t>
  </si>
  <si>
    <t>vybourání komunikace vozidlové-kryt asfalt, +oprava vozovky po předchozí opravě inž.sítí, viz.příloha D.1.1.2b.</t>
  </si>
  <si>
    <t>15</t>
  </si>
  <si>
    <t>113107322</t>
  </si>
  <si>
    <t>Odstranění podkladu z kameniva drceného tl přes 100 do 200 mm strojně pl do 50 m2</t>
  </si>
  <si>
    <t>-1600020916</t>
  </si>
  <si>
    <t>vybourání chodníku-kryt asfalt, viz.příloha D.1.1.2b.</t>
  </si>
  <si>
    <t>16</t>
  </si>
  <si>
    <t>113107323</t>
  </si>
  <si>
    <t>Odstranění podkladu z kameniva drceného tl přes 200 do 300 mm strojně pl do 50 m2</t>
  </si>
  <si>
    <t>-1935018314</t>
  </si>
  <si>
    <t>vybourání chodníku (předláždění) u čp.649,viz,příloha D.1.1.2b.</t>
  </si>
  <si>
    <t>17</t>
  </si>
  <si>
    <t>113107324</t>
  </si>
  <si>
    <t>Odstranění podkladu z kameniva drceného tl přes 300 do 400 mm strojně pl do 50 m2</t>
  </si>
  <si>
    <t>1409644079</t>
  </si>
  <si>
    <t>vybourání vjezdu-kryt betonová ZD (předláždění), viz.příloha D.1.1.2b.</t>
  </si>
  <si>
    <t>18</t>
  </si>
  <si>
    <t>113107330</t>
  </si>
  <si>
    <t>Odstranění podkladu z betonu prostého tl do 100 mm strojně pl do 50 m2</t>
  </si>
  <si>
    <t>498895859</t>
  </si>
  <si>
    <t>19</t>
  </si>
  <si>
    <t>113107341</t>
  </si>
  <si>
    <t>Odstranění podkladu živičného tl 50 mm strojně pl do 50 m2</t>
  </si>
  <si>
    <t>-1532228998</t>
  </si>
  <si>
    <t>vybourání codníku-kryt asfalt, viz.příloha D.1.1.2b.</t>
  </si>
  <si>
    <t>20</t>
  </si>
  <si>
    <t>113154112</t>
  </si>
  <si>
    <t>Frézování živičného krytu tl 40 mm pruh š 0,5 m pl do 500 m2 bez překážek v trase</t>
  </si>
  <si>
    <t>410794869</t>
  </si>
  <si>
    <t>napojení na stávající zpevněné plochy, viz.příloha D.1.1.2b.</t>
  </si>
  <si>
    <t>16*0,5</t>
  </si>
  <si>
    <t>113201112</t>
  </si>
  <si>
    <t>Vytrhání obrub silničních ležatých</t>
  </si>
  <si>
    <t>m</t>
  </si>
  <si>
    <t>-1224356044</t>
  </si>
  <si>
    <t>betonový chodníkový obrubník, viz.příloha D.1.1.2b.</t>
  </si>
  <si>
    <t>5+5+3+3+3+3</t>
  </si>
  <si>
    <t>22</t>
  </si>
  <si>
    <t>113202111</t>
  </si>
  <si>
    <t>Vytrhání obrub krajníků obrubníků stojatých</t>
  </si>
  <si>
    <t>-1177594498</t>
  </si>
  <si>
    <t>betonový obrubník chodníkový, viz.příloha D.1.1.2b.</t>
  </si>
  <si>
    <t>14,8+8,5+8,4+25,4+17,8+39,2+3,8+2,3+3,6+4,4+4,8</t>
  </si>
  <si>
    <t>23</t>
  </si>
  <si>
    <t>113204111</t>
  </si>
  <si>
    <t>Vytrhání obrub záhonových</t>
  </si>
  <si>
    <t>-1790887300</t>
  </si>
  <si>
    <t>betonový obrubník záhonový,viz.příloha D.1.1.2b.</t>
  </si>
  <si>
    <t>11+1+1,5+1,5+1+1+53,7+9,3+8+8+8+8+1,5+4,5</t>
  </si>
  <si>
    <t>24</t>
  </si>
  <si>
    <t>121151103</t>
  </si>
  <si>
    <t>Sejmutí ornice plochy do 100 m2 tl vrstvy do 200 mm strojně</t>
  </si>
  <si>
    <t>-161579677</t>
  </si>
  <si>
    <t>sejmutí ornice v tl. 10 cm, viz.příloha D.1.1.2b.</t>
  </si>
  <si>
    <t>5+7,3+7+7,3+7+36,3+43,9+38,4+24+15,7+17,5+10,6</t>
  </si>
  <si>
    <t>25</t>
  </si>
  <si>
    <t>132251254</t>
  </si>
  <si>
    <t>Hloubení rýh nezapažených š do 2000 mm v hornině třídy těžitelnosti I skupiny 3 objem do 500 m3 strojně</t>
  </si>
  <si>
    <t>m3</t>
  </si>
  <si>
    <t>1289101032</t>
  </si>
  <si>
    <t>kabelové žlaby, viz.příloha D.1.1.1.</t>
  </si>
  <si>
    <t>1*1*117</t>
  </si>
  <si>
    <t>26</t>
  </si>
  <si>
    <t>139001101</t>
  </si>
  <si>
    <t>Příplatek za ztížení vykopávky v blízkosti podzemního vedení</t>
  </si>
  <si>
    <t>-115091387</t>
  </si>
  <si>
    <t>27</t>
  </si>
  <si>
    <t>162201401</t>
  </si>
  <si>
    <t>Vodorovné přemístění větví stromů listnatých do 1 km D kmene přes 100 do 300 mm</t>
  </si>
  <si>
    <t>-1631961166</t>
  </si>
  <si>
    <t>28</t>
  </si>
  <si>
    <t>162201411</t>
  </si>
  <si>
    <t>Vodorovné přemístění kmenů stromů listnatých do 1 km D kmene přes 100 do 300 mm</t>
  </si>
  <si>
    <t>1536184922</t>
  </si>
  <si>
    <t>29</t>
  </si>
  <si>
    <t>162201421</t>
  </si>
  <si>
    <t>Vodorovné přemístění pařezů do 1 km D přes 100 do 300 mm</t>
  </si>
  <si>
    <t>2113958103</t>
  </si>
  <si>
    <t>30</t>
  </si>
  <si>
    <t>162301931</t>
  </si>
  <si>
    <t>Příplatek k vodorovnému přemístění větví stromů listnatých D kmene přes 100 do 300 mm ZKD 1 km</t>
  </si>
  <si>
    <t>1175083386</t>
  </si>
  <si>
    <t>příplatek za dalších 14 km, viz.příloha D.1.1.2b.</t>
  </si>
  <si>
    <t>10*14</t>
  </si>
  <si>
    <t>31</t>
  </si>
  <si>
    <t>162301951</t>
  </si>
  <si>
    <t>Příplatek k vodorovnému přemístění kmenů stromů listnatých D kmene přes 100 do 300 mm ZKD 1 km</t>
  </si>
  <si>
    <t>-685786074</t>
  </si>
  <si>
    <t>32</t>
  </si>
  <si>
    <t>162301971</t>
  </si>
  <si>
    <t>Příplatek k vodorovnému přemístění pařezů D přes 100 do 300 mm ZKD 1 km</t>
  </si>
  <si>
    <t>419051476</t>
  </si>
  <si>
    <t>33</t>
  </si>
  <si>
    <t>162351103</t>
  </si>
  <si>
    <t>Vodorovné přemístění přes 50 do 500 m výkopku/sypaniny z horniny třídy těžitelnosti I skupiny 1 až 3</t>
  </si>
  <si>
    <t>1638763407</t>
  </si>
  <si>
    <t>sejmutá ornice - odvoz na meziskládku, zpětně se použije pro ohumusování, viz.příloha D.1.1.2.b.</t>
  </si>
  <si>
    <t>220*0,1</t>
  </si>
  <si>
    <t>34</t>
  </si>
  <si>
    <t>162751117</t>
  </si>
  <si>
    <t>Vodorovné přemístění přes 9 000 do 10000 m výkopku/sypaniny z horniny třídy těžitelnosti I skupiny 1 až 3</t>
  </si>
  <si>
    <t>377742680</t>
  </si>
  <si>
    <t>0,46*0,46*117</t>
  </si>
  <si>
    <t>35</t>
  </si>
  <si>
    <t>162751119</t>
  </si>
  <si>
    <t>Příplatek k vodorovnému přemístění výkopku/sypaniny z horniny třídy těžitelnosti I skupiny 1 až 3 ZKD 1000 m přes 10000 m</t>
  </si>
  <si>
    <t>1307361340</t>
  </si>
  <si>
    <t>kabelové žlaby+příplatek za dalších 5 km</t>
  </si>
  <si>
    <t>24,757*5</t>
  </si>
  <si>
    <t>36</t>
  </si>
  <si>
    <t>167151101</t>
  </si>
  <si>
    <t>Nakládání výkopku z hornin třídy těžitelnosti I skupiny 1 až 3 do 100 m3</t>
  </si>
  <si>
    <t>-1642206866</t>
  </si>
  <si>
    <t>sejmutá ornice, viz.příloha D.1.1.2b.</t>
  </si>
  <si>
    <t>37</t>
  </si>
  <si>
    <t>171201221</t>
  </si>
  <si>
    <t>Poplatek za uložení na skládce (skládkovné) zeminy a kamení kód odpadu 17 05 04</t>
  </si>
  <si>
    <t>t</t>
  </si>
  <si>
    <t>481093990</t>
  </si>
  <si>
    <t>kabelové žlaby-30% z celkové kubatury, viz,příloha D.1.1.1.</t>
  </si>
  <si>
    <t>24,757*0,3*1,8</t>
  </si>
  <si>
    <t>38</t>
  </si>
  <si>
    <t>171201231</t>
  </si>
  <si>
    <t>Poplatek za uložení zeminy a kamení na recyklační skládce (skládkovné) kód odpadu 17 05 04</t>
  </si>
  <si>
    <t>471933570</t>
  </si>
  <si>
    <t>kabelové žlaby-70% z celkové kubatury, viz.příloha D.1.1.1.</t>
  </si>
  <si>
    <t>24,757*0,7*1,8</t>
  </si>
  <si>
    <t>39</t>
  </si>
  <si>
    <t>171251201</t>
  </si>
  <si>
    <t>Uložení sypaniny na skládky nebo meziskládky</t>
  </si>
  <si>
    <t>500569878</t>
  </si>
  <si>
    <t>40</t>
  </si>
  <si>
    <t>174152101</t>
  </si>
  <si>
    <t>Zásyp jam, šachet a rýh do 30 m3 sypaninou se zhutněním při překopech inženýrských sítí</t>
  </si>
  <si>
    <t>529053385</t>
  </si>
  <si>
    <t>kabelové žlaby,viz.příloha D.1.1.1.</t>
  </si>
  <si>
    <t>(1*1*117)-(0,46*0,46*117)</t>
  </si>
  <si>
    <t>41</t>
  </si>
  <si>
    <t>174251201</t>
  </si>
  <si>
    <t>Zásyp jam po pařezech D pařezů do 300 mm strojně</t>
  </si>
  <si>
    <t>1605157359</t>
  </si>
  <si>
    <t>42</t>
  </si>
  <si>
    <t>175151101</t>
  </si>
  <si>
    <t>Obsypání potrubí strojně sypaninou bez prohození, uloženou do 3 m</t>
  </si>
  <si>
    <t>907238905</t>
  </si>
  <si>
    <t>(0,46*0,46*117)-(0,2*0,2*117)</t>
  </si>
  <si>
    <t>43</t>
  </si>
  <si>
    <t>M</t>
  </si>
  <si>
    <t>58331200</t>
  </si>
  <si>
    <t>štěrkopísek netříděný</t>
  </si>
  <si>
    <t>741807718</t>
  </si>
  <si>
    <t>20,077*2</t>
  </si>
  <si>
    <t>Ostatní konstrukce a práce, bourání</t>
  </si>
  <si>
    <t>44</t>
  </si>
  <si>
    <t>919731121</t>
  </si>
  <si>
    <t>Zarovnání styčné plochy podkladu nebo krytu živičného tl do 50 mm</t>
  </si>
  <si>
    <t>2141116031</t>
  </si>
  <si>
    <t>u komunikace a chodníku , viz.příloha D.1.1.2b.</t>
  </si>
  <si>
    <t>(16+19+7+8)+2</t>
  </si>
  <si>
    <t>45</t>
  </si>
  <si>
    <t>919735111</t>
  </si>
  <si>
    <t>Řezání stávajícího živičného krytu hl do 50 mm</t>
  </si>
  <si>
    <t>385400319</t>
  </si>
  <si>
    <t>u komunikace a chodníku-kryt asfalt, viz.příloha D.1.1.2b.</t>
  </si>
  <si>
    <t>46</t>
  </si>
  <si>
    <t>966007113</t>
  </si>
  <si>
    <t>Odstranění vodorovného značení frézováním barvy z plochy</t>
  </si>
  <si>
    <t>520363982</t>
  </si>
  <si>
    <t>odfrézovábí stávajícího VDZ - V7a, viz.příloha D.1.1.1</t>
  </si>
  <si>
    <t>8*3/2</t>
  </si>
  <si>
    <t>47</t>
  </si>
  <si>
    <t>979054451</t>
  </si>
  <si>
    <t>Očištění vybouraných zámkových dlaždic s původním spárováním z kameniva těženého</t>
  </si>
  <si>
    <t>-151157348</t>
  </si>
  <si>
    <t>vybourání chodníku-kryt betonová ZD (předláždění), včetně napojení na stávající chodník, viz.příloha D.1.1.2b.</t>
  </si>
  <si>
    <t>48</t>
  </si>
  <si>
    <t>-855752028</t>
  </si>
  <si>
    <t>vybourání vjezdů-kryt betonová ZD (předláždění), viz.příloha D.1.1.2b.</t>
  </si>
  <si>
    <t>49</t>
  </si>
  <si>
    <t>-471411550</t>
  </si>
  <si>
    <t>vybourání chodníku (předláždění) u čp. 649, viz.příloha D.1.1.2b.</t>
  </si>
  <si>
    <t>50</t>
  </si>
  <si>
    <t>980</t>
  </si>
  <si>
    <t>Vybourání stávajících uličních vpustí</t>
  </si>
  <si>
    <t>-1549367482</t>
  </si>
  <si>
    <t>demontáž+zemní práce+doprava +poplatek za uložení na skládku, viz.příloha D.1.1.2b.</t>
  </si>
  <si>
    <t>51</t>
  </si>
  <si>
    <t>981</t>
  </si>
  <si>
    <t>Ochrana stávajícvích stromů dřevěným bedněním po celou dobu výstavby</t>
  </si>
  <si>
    <t>687867616</t>
  </si>
  <si>
    <t>montáž+demontáž+meteriál+doprava, viz.příloha D.1.1.2b.</t>
  </si>
  <si>
    <t>52</t>
  </si>
  <si>
    <t>982</t>
  </si>
  <si>
    <t>Ochrana stávajícího plynovodu betonovými panely po dobu výstaby</t>
  </si>
  <si>
    <t>2011073756</t>
  </si>
  <si>
    <t>montáž+demontáž+betonové silniční panely+ŠD 150mm+doprava , eventuelně pronájem panelů, viz.příloha D.1.1.1.</t>
  </si>
  <si>
    <t>100+44</t>
  </si>
  <si>
    <t>997</t>
  </si>
  <si>
    <t>Přesun sutě</t>
  </si>
  <si>
    <t>53</t>
  </si>
  <si>
    <t>997221551</t>
  </si>
  <si>
    <t>Vodorovná doprava suti ze sypkých materiálů do 1 km</t>
  </si>
  <si>
    <t>-1410677759</t>
  </si>
  <si>
    <t>asfalt</t>
  </si>
  <si>
    <t>(801*0,22)+(15*0,098)+(8*0,092)</t>
  </si>
  <si>
    <t>54</t>
  </si>
  <si>
    <t>651071467</t>
  </si>
  <si>
    <t>suť</t>
  </si>
  <si>
    <t>(801*0,24)+(801*0,29)+(187*0,44)+(52*0,58)+(15*0,58)+(74*0,58)+(15*0,24)+(15*0,29)+(2*0,44)</t>
  </si>
  <si>
    <t>55</t>
  </si>
  <si>
    <t>997221559</t>
  </si>
  <si>
    <t>Příplatek ZKD 1 km u vodorovné dopravy suti ze sypkých materiálů</t>
  </si>
  <si>
    <t>688567384</t>
  </si>
  <si>
    <t>asfalt +příplatek za dalších 14 km</t>
  </si>
  <si>
    <t>178,426*14</t>
  </si>
  <si>
    <t>56</t>
  </si>
  <si>
    <t>-910439779</t>
  </si>
  <si>
    <t>suť+příplatek za dalších 14 km</t>
  </si>
  <si>
    <t>597,42*14</t>
  </si>
  <si>
    <t>57</t>
  </si>
  <si>
    <t>997221571</t>
  </si>
  <si>
    <t>Vodorovná doprava vybouraných hmot do 1 km</t>
  </si>
  <si>
    <t>805785233</t>
  </si>
  <si>
    <t>vybourané hmoty</t>
  </si>
  <si>
    <t>(187*0,26)+(74*0,26)+(6,5*0,255)+(22*0,29)+(133*0,205)+(118*0,04)+(15*0,26)+(2*0,26)+(52*0,26)-(12*0,26)-(51,04*0,26)</t>
  </si>
  <si>
    <t>58</t>
  </si>
  <si>
    <t>997221579</t>
  </si>
  <si>
    <t>Příplatek ZKD 1 km u vodorovné dopravy vybouraných hmot</t>
  </si>
  <si>
    <t>-1096773740</t>
  </si>
  <si>
    <t>vybourané hmoty+příplatek za dalších 14 km</t>
  </si>
  <si>
    <t>109,432*14</t>
  </si>
  <si>
    <t>59</t>
  </si>
  <si>
    <t>997221611</t>
  </si>
  <si>
    <t>Nakládání suti na dopravní prostředky pro vodorovnou dopravu</t>
  </si>
  <si>
    <t>483173612</t>
  </si>
  <si>
    <t>60</t>
  </si>
  <si>
    <t>-951364078</t>
  </si>
  <si>
    <t>61</t>
  </si>
  <si>
    <t>997221612</t>
  </si>
  <si>
    <t>Nakládání vybouraných hmot na dopravní prostředky pro vodorovnou dopravu</t>
  </si>
  <si>
    <t>1586396334</t>
  </si>
  <si>
    <t>62</t>
  </si>
  <si>
    <t>997221615</t>
  </si>
  <si>
    <t>Poplatek za uložení na skládce (skládkovné) stavebního odpadu betonového kód odpadu 17 01 01</t>
  </si>
  <si>
    <t>-619079675</t>
  </si>
  <si>
    <t>suť-beton-30%</t>
  </si>
  <si>
    <t>((801*0,24)+(15*0,24))*0,3</t>
  </si>
  <si>
    <t>63</t>
  </si>
  <si>
    <t>-902622185</t>
  </si>
  <si>
    <t>vybourané hmoty-30%</t>
  </si>
  <si>
    <t>((187*0,26)+(74*0,26)+(6,5*0,255)+(22*0,29)+(133*0,205)+(118*0,04)+(15*0,26)+(2*0,26)+(52*0,26)-(12*0,26)-(51,04*0,26))*0,3</t>
  </si>
  <si>
    <t>64</t>
  </si>
  <si>
    <t>997221645</t>
  </si>
  <si>
    <t>Poplatek za uložení na skládce (skládkovné) odpadu asfaltového bez dehtu kód odpadu 17 03 02</t>
  </si>
  <si>
    <t>873684970</t>
  </si>
  <si>
    <t>asfalt-30% vybouraného asfaltu</t>
  </si>
  <si>
    <t>((801*0,22)+(15*0,098))*0,3</t>
  </si>
  <si>
    <t>65</t>
  </si>
  <si>
    <t>997221655</t>
  </si>
  <si>
    <t>-114623973</t>
  </si>
  <si>
    <t>suť-kamenivo-30%</t>
  </si>
  <si>
    <t>((801*0,29)+(187*0,44)+(52*0,58)+(15*0,58)+(74*0,58)+(15*0,29)+(2*0,44))*0,3</t>
  </si>
  <si>
    <t>66</t>
  </si>
  <si>
    <t>997221861</t>
  </si>
  <si>
    <t>Poplatek za uložení na recyklační skládce (skládkovné) stavebního odpadu z prostého betonu pod kódem 17 01 01</t>
  </si>
  <si>
    <t>2053005236</t>
  </si>
  <si>
    <t>suť-beton-70%</t>
  </si>
  <si>
    <t>((801*0,24)+(15*0,24))*0,7</t>
  </si>
  <si>
    <t>67</t>
  </si>
  <si>
    <t>-530312507</t>
  </si>
  <si>
    <t>vybourané hmoty-70%</t>
  </si>
  <si>
    <t>((187*0,26)+(74*0,26)+(6,5*0,255)+(22*0,29)+(133*0,205)+(118*0,04)+(15*0,26)+(2*0,26)+(52*0,26)-(12*0,26)-(51,04*0,26))*0,7</t>
  </si>
  <si>
    <t>68</t>
  </si>
  <si>
    <t>997221873</t>
  </si>
  <si>
    <t>Poplatek za uložení na recyklační skládce (skládkovné) stavebního odpadu zeminy a kamení zatříděného do Katalogu odpadů pod kódem 17 05 04</t>
  </si>
  <si>
    <t>-1800935745</t>
  </si>
  <si>
    <t>suť-kamenivo-70%</t>
  </si>
  <si>
    <t>((801*0,29)+(187*0,44)+(52*0,58)+(15*0,58)+(74*0,58)+(15*0,29)+(2*0,44))*0,7</t>
  </si>
  <si>
    <t>69</t>
  </si>
  <si>
    <t>997221875</t>
  </si>
  <si>
    <t>Poplatek za uložení na recyklační skládce (skládkovné) stavebního odpadu asfaltového bez obsahu dehtu zatříděného do Katalogu odpadů pod kódem 17 03 02</t>
  </si>
  <si>
    <t>1045795432</t>
  </si>
  <si>
    <t>odfrézoný asfalt+70% vybouraného asfaltu</t>
  </si>
  <si>
    <t>(8*0,092)+(801*0,22*0,7)+(15*0,098*0,7)</t>
  </si>
  <si>
    <t>998</t>
  </si>
  <si>
    <t>Přesun hmot</t>
  </si>
  <si>
    <t>70</t>
  </si>
  <si>
    <t>998225111</t>
  </si>
  <si>
    <t>Přesun hmot pro pozemní komunikace s krytem z kamene, monolitickým betonovým nebo živičným</t>
  </si>
  <si>
    <t>677814040</t>
  </si>
  <si>
    <t>71</t>
  </si>
  <si>
    <t>998225191</t>
  </si>
  <si>
    <t>Příplatek k přesunu hmot pro pozemní komunikace s krytem z kamene, živičným, betonovým do 1000 m</t>
  </si>
  <si>
    <t>552729056</t>
  </si>
  <si>
    <t>Práce a dodávky M</t>
  </si>
  <si>
    <t>46-M</t>
  </si>
  <si>
    <t>Zemní práce při extr.mont.pracích</t>
  </si>
  <si>
    <t>72</t>
  </si>
  <si>
    <t>460751111</t>
  </si>
  <si>
    <t>Osazení kabelových kanálů do rýhy z prefabrikovaných betonových žlabů se zákrytem vnější šířky do 20 cm</t>
  </si>
  <si>
    <t>1031117844</t>
  </si>
  <si>
    <t>9+11+6+5+5+5+5+5+5+5+5+6+9+10+11+5+5+5</t>
  </si>
  <si>
    <t>73</t>
  </si>
  <si>
    <t>59213009</t>
  </si>
  <si>
    <t xml:space="preserve">žlab kabelový betonový se zákrytem  k ochraně zemního drátovodného vedení 100x17x14cm</t>
  </si>
  <si>
    <t>128</t>
  </si>
  <si>
    <t>-557089581</t>
  </si>
  <si>
    <t>117</t>
  </si>
  <si>
    <t>b - návrh</t>
  </si>
  <si>
    <t xml:space="preserve">    5 - Komunikace pozemní</t>
  </si>
  <si>
    <t>PSV - Práce a dodávky PSV</t>
  </si>
  <si>
    <t xml:space="preserve">    711 - Izolace proti vodě, vlhkosti a plynům</t>
  </si>
  <si>
    <t>122251105</t>
  </si>
  <si>
    <t>Odkopávky a prokopávky nezapažené v hornině třídy těžitelnosti I skupiny 3 objem do 1000 m3 strojně</t>
  </si>
  <si>
    <t>2030435969</t>
  </si>
  <si>
    <t>výkop, viz.příloha D.1.1.1., D.1.1.8</t>
  </si>
  <si>
    <t>552</t>
  </si>
  <si>
    <t>132251101</t>
  </si>
  <si>
    <t>Hloubení rýh nezapažených š do 800 mm v hornině třídy těžitelnosti I skupiny 3 objem do 20 m3 strojně</t>
  </si>
  <si>
    <t>1596140058</t>
  </si>
  <si>
    <t>sondy, viz.příloha D.1.1.1</t>
  </si>
  <si>
    <t>1920145189</t>
  </si>
  <si>
    <t>výkop, 10% z celkové kubatury, viz.příloha D.1.1.1., D.1.1.8.</t>
  </si>
  <si>
    <t>552*0,1</t>
  </si>
  <si>
    <t>-426047872</t>
  </si>
  <si>
    <t>sondy, viz.příloha D.1.1.1.</t>
  </si>
  <si>
    <t>-1021367172</t>
  </si>
  <si>
    <t>dovoz ornice z meziskládky-sejmutá ornice, viz.příloha D.1.1.1</t>
  </si>
  <si>
    <t>513522947</t>
  </si>
  <si>
    <t>-1026814652</t>
  </si>
  <si>
    <t>násyp, viz.příloha D.1.1.1., D.1.1.8</t>
  </si>
  <si>
    <t>1074866769</t>
  </si>
  <si>
    <t>SDZ návrh, viz.příloha D.1.1.1., D.1.1.3b</t>
  </si>
  <si>
    <t>0,3*0,3*0,6*2</t>
  </si>
  <si>
    <t>-665169835</t>
  </si>
  <si>
    <t>SDZ posun, viz.příloha D.1.1.1., D.1.1.3b.</t>
  </si>
  <si>
    <t>0,3*0,3*0,6*1</t>
  </si>
  <si>
    <t>1202105035</t>
  </si>
  <si>
    <t>dovoz scházející ornice, viz.příloha D.1.1.1., D.1.1.3b, D.1.1.5.</t>
  </si>
  <si>
    <t>(169*0,15)-(220*0,1)</t>
  </si>
  <si>
    <t>-415069132</t>
  </si>
  <si>
    <t>výkop+příplatek za dalších 5 km, viz.příloha D.1.1.1, D.1.1.8.</t>
  </si>
  <si>
    <t>552*5</t>
  </si>
  <si>
    <t>302218114</t>
  </si>
  <si>
    <t>násyp, viz.příloha D.1.1.1., D.1.1.8.+příplatek za dalších 5 km</t>
  </si>
  <si>
    <t>23*5</t>
  </si>
  <si>
    <t>1843705313</t>
  </si>
  <si>
    <t>SDZ návrh, +příplatek za dalších 5 km,viz.příloha D.1.1.1., D.1.1.3b</t>
  </si>
  <si>
    <t>(0,3*0,3*0,6*2)*5</t>
  </si>
  <si>
    <t>1292457490</t>
  </si>
  <si>
    <t>SDZ posun +příplatek za dalších 5 km, viz.příloha D.1.1.1., D.1.1.3b</t>
  </si>
  <si>
    <t>(0,3*0,3*0,6*1)*5</t>
  </si>
  <si>
    <t>-353636509</t>
  </si>
  <si>
    <t>scházející ornice +příplatek za dalších 5 km</t>
  </si>
  <si>
    <t>3,35*5</t>
  </si>
  <si>
    <t>1411511558</t>
  </si>
  <si>
    <t>násyp, viz.příloha D.1.1.1., D.1.1.8.</t>
  </si>
  <si>
    <t>-1740951854</t>
  </si>
  <si>
    <t>708187138</t>
  </si>
  <si>
    <t>SDZ - posun, viz.příloha D.1.1.1., D.1.1.3b</t>
  </si>
  <si>
    <t>-389202208</t>
  </si>
  <si>
    <t>ornice pro ohumusování</t>
  </si>
  <si>
    <t>169*0,15</t>
  </si>
  <si>
    <t>171151103</t>
  </si>
  <si>
    <t>Uložení sypaniny z hornin soudržných do násypů zhutněných strojně</t>
  </si>
  <si>
    <t>-118662009</t>
  </si>
  <si>
    <t>násyp, viz.příloha D.1.1.1.. D.1.1.8.</t>
  </si>
  <si>
    <t>10364100</t>
  </si>
  <si>
    <t>zemina pro terénní úpravy - tříděná</t>
  </si>
  <si>
    <t>-28168552</t>
  </si>
  <si>
    <t>nákup vhodné zeminy do zhutněných násypů, viz.příloha D.1.1.1., D.1.1.8.</t>
  </si>
  <si>
    <t>23*1,8</t>
  </si>
  <si>
    <t>908871655</t>
  </si>
  <si>
    <t>výkop-30% z celkové kubatury, viz.příloha D.1.1.1., D.1.1.8.</t>
  </si>
  <si>
    <t>552*0,3*1,8</t>
  </si>
  <si>
    <t>-103902119</t>
  </si>
  <si>
    <t>(0,3*0,3*0,6*2)*1,8</t>
  </si>
  <si>
    <t>1280384629</t>
  </si>
  <si>
    <t>SDZ posun, viz. příloha D.1.1.1., D.1.1.3b</t>
  </si>
  <si>
    <t>0,054*1,8</t>
  </si>
  <si>
    <t>1388790197</t>
  </si>
  <si>
    <t>výkop-70% z celkové kubatury, viz.příloha D.1.1.1., D.1.1.8.</t>
  </si>
  <si>
    <t>552*0,7*1,8</t>
  </si>
  <si>
    <t>-1150749502</t>
  </si>
  <si>
    <t>výkop, viz.příloha D.1.1.1., D.1.1.8.</t>
  </si>
  <si>
    <t>1543580640</t>
  </si>
  <si>
    <t>SDZ návrh, viz.příloha D.1.1.1., D.1.1.3.b</t>
  </si>
  <si>
    <t>-1592797639</t>
  </si>
  <si>
    <t>SDZ posun , viz.příloha D.1.1.1., D.1.1.3b.</t>
  </si>
  <si>
    <t>181351003</t>
  </si>
  <si>
    <t>Rozprostření ornice tl vrstvy do 200 mm pl do 100 m2 v rovině nebo ve svahu do 1:5 strojně</t>
  </si>
  <si>
    <t>-1841670770</t>
  </si>
  <si>
    <t>viz.příloha D.1.1.1., D.1.1.3b. a D.1.1.5.</t>
  </si>
  <si>
    <t>86,1+12,6+14,5+12,5+16+12+4,8+10,5</t>
  </si>
  <si>
    <t>10364101</t>
  </si>
  <si>
    <t>zemina pro terénní úpravy - ornice</t>
  </si>
  <si>
    <t>-370852094</t>
  </si>
  <si>
    <t>nákup scházející ornice, viz.příloha D.1.1.1., D.1.1.3b a D.1.1.5.</t>
  </si>
  <si>
    <t>((169*0,15)-(220*0,1))*1,8</t>
  </si>
  <si>
    <t>181411131</t>
  </si>
  <si>
    <t>Založení parkového trávníku výsevem pl do 1000 m2 v rovině a ve svahu do 1:5</t>
  </si>
  <si>
    <t>1071111231</t>
  </si>
  <si>
    <t>viz.příloha D.1.1.1., D.1.1.3.b. a D.1.1.5.</t>
  </si>
  <si>
    <t>00572410</t>
  </si>
  <si>
    <t>osivo směs travní parková</t>
  </si>
  <si>
    <t>kg</t>
  </si>
  <si>
    <t>-814655602</t>
  </si>
  <si>
    <t>+ztratné, viz.příloha D.1.1.1., D.1.1.3b a D.1.1.5.</t>
  </si>
  <si>
    <t>169*0,03*1,15</t>
  </si>
  <si>
    <t>181951111</t>
  </si>
  <si>
    <t>Úprava pláně v hornině třídy těžitelnosti I skupiny 1 až 3 bez zhutnění strojně</t>
  </si>
  <si>
    <t>2042808028</t>
  </si>
  <si>
    <t>zeleň, viz.příloha D.1.1.3b</t>
  </si>
  <si>
    <t>181951112</t>
  </si>
  <si>
    <t>Úprava pláně v hornině třídy těžitelnosti I skupiny 1 až 3 se zhutněním strojně</t>
  </si>
  <si>
    <t>-439533254</t>
  </si>
  <si>
    <t>zpevněné plochy</t>
  </si>
  <si>
    <t>682+304+212+4+15+52+2+51</t>
  </si>
  <si>
    <t>Komunikace pozemní</t>
  </si>
  <si>
    <t>564801112</t>
  </si>
  <si>
    <t>Podklad ze štěrkodrtě ŠD plochy přes 100 m2 tl 40 mm</t>
  </si>
  <si>
    <t>-1203778524</t>
  </si>
  <si>
    <t>dorovnání příčného sklonu u zpevněných ploch podkladních vrstev v průměrné tl. 40 mm-3%</t>
  </si>
  <si>
    <t>682+304+212</t>
  </si>
  <si>
    <t>564851011</t>
  </si>
  <si>
    <t>Podklad ze štěrkodrtě ŠD plochy do 100 m2 tl 150 mm</t>
  </si>
  <si>
    <t>1266392960</t>
  </si>
  <si>
    <t>vjezdy ŠD fr. 0-63, viz.příloha D.1.1.1., D.1.1.3b, D.1.1.5</t>
  </si>
  <si>
    <t>(19+8+8+8+8+8+7+9)+(28*0,5)</t>
  </si>
  <si>
    <t>-1071051241</t>
  </si>
  <si>
    <t>vjezdy ŚD fr. 0-32, viz.příloha D.1.1.1., D.1.1.3b, D.1.1.5.</t>
  </si>
  <si>
    <t>-38101769</t>
  </si>
  <si>
    <t>chodník se zesílenou konstrukcí ŠD fr. 0-63 , viz.příloha D.1.1.1., D.1.1.3b, D.1.1.5., D.1.1.9.</t>
  </si>
  <si>
    <t>17+6,5+4+6,5+6,5+6,5+2</t>
  </si>
  <si>
    <t>337535391</t>
  </si>
  <si>
    <t>chodník se zesílenou konstrukcí ŠD fr. 0-32, viz.příloha D.1.1.1., D.1.1.3b. D.1.1.5., D.1.1.9.</t>
  </si>
  <si>
    <t>1700815574</t>
  </si>
  <si>
    <t xml:space="preserve">oprava vjezdu (předláždění)  ŠD fr. 0-63 viz.příloha D.1.1.1., D.1.1.3b. D.1.1.5., </t>
  </si>
  <si>
    <t>1444905523</t>
  </si>
  <si>
    <t>oprava vjezdu (přeláždění) ŠD fr. 0-32, viz.příloha D.1.1.1., D.1.1.3b, D.1.1.5.</t>
  </si>
  <si>
    <t>564851111</t>
  </si>
  <si>
    <t>Podklad ze štěrkodrtě ŠD plochy přes 100 m2 tl 150 mm</t>
  </si>
  <si>
    <t>1773186245</t>
  </si>
  <si>
    <t>parkovací pruh ŠD fr. 0-63, viz.příloha D.1.1.1., D.1.1.3b, D.1.1.5.</t>
  </si>
  <si>
    <t>10+8,6+8,5+8,5+10+42,4+42+(72*0,5)</t>
  </si>
  <si>
    <t>-2067545204</t>
  </si>
  <si>
    <t>parkovací pruhy ŠD fr. 0-32, viz.příloha D.1.1.1., D.1.1.3b, D.1.1.5,</t>
  </si>
  <si>
    <t>(10+8,5+8,6+8,5+10+42,4+42)+(72*0,5)</t>
  </si>
  <si>
    <t>564861011</t>
  </si>
  <si>
    <t>Podklad ze štěrkodrtě ŠD plochy do 100 m2 tl 200 mm</t>
  </si>
  <si>
    <t>678961161</t>
  </si>
  <si>
    <t>oprava chodníku (předláždění),včetně napojení na stávající chodníky, ŠD fr. 0-32, viz.příloha d.1.1.1., D.1.1.3.b, D.1.1.5.</t>
  </si>
  <si>
    <t>(4+16+26)+6</t>
  </si>
  <si>
    <t>1504232270</t>
  </si>
  <si>
    <t>předláždění chodníku u čp.649, ŠD fr. 0-32, viz.příloha D.1.1.1., D.1.1.3b, D.1.1.5.</t>
  </si>
  <si>
    <t>-430346169</t>
  </si>
  <si>
    <t>oprava komunikace vozidlové po předchozí opravě inž.sítí, ŠD fr.0-32, viz.příloha D.1.1.1., D.1.1.5., D.1.1.3b</t>
  </si>
  <si>
    <t>564861111</t>
  </si>
  <si>
    <t>Podklad ze štěrkodrtě ŠD plochy přes 100 m2 tl 200 mm</t>
  </si>
  <si>
    <t>-328190606</t>
  </si>
  <si>
    <t xml:space="preserve">komunikace vozidlová ŠD   fr. 0-32, viz.příloha D.1.1.1., D.1.1.3b, D.1.1.5.</t>
  </si>
  <si>
    <t>(138+35+417+15)+(154*0,5)</t>
  </si>
  <si>
    <t>-1212930704</t>
  </si>
  <si>
    <t>chodník, ŠD fr. 0-32, viz.příloha D.1.1.1., D.1.1.3b, D.1.1.5</t>
  </si>
  <si>
    <t>13+11+9,7+6,7+6+8,7+10,2+82,2+44+14,5+6</t>
  </si>
  <si>
    <t>939858227</t>
  </si>
  <si>
    <t>úprav apodloží u parkovacích pruhů, vjezdů a chodníku se zesílenou konstrukcí, ŠD fr. 0-63 v tl. 250-400 mm,v rozpočtu se počítá tl. 400mm</t>
  </si>
  <si>
    <t>viz.příloha D.1.1.1., D.1.1.3b. D.1.1.5.</t>
  </si>
  <si>
    <t>(130+75+49+(100*0,5))*2</t>
  </si>
  <si>
    <t>564871111</t>
  </si>
  <si>
    <t>Podklad ze štěrkodrtě ŠD plochy přes 100 m2 tl 250 mm</t>
  </si>
  <si>
    <t>1975940303</t>
  </si>
  <si>
    <t>úprava podloží u komunikace vozidlové ŠD fr. 0-63 v tl. 300-500mm, v rozpočtu se počítá tl. 500mm, vis.příloha D.1.1.1., D.1.1.3b, D.1.1.5.</t>
  </si>
  <si>
    <t>(605+(154*0,5))*2</t>
  </si>
  <si>
    <t>564871116</t>
  </si>
  <si>
    <t>Podklad ze štěrkodrtě ŠD plochy přes 100 m2 tl. 300 mm</t>
  </si>
  <si>
    <t>954646835</t>
  </si>
  <si>
    <t xml:space="preserve">úprava podloží u chodníku ŠD fr. 0-32 v tl. 200-300mm, v ropočtu se počítá tl. 300mm, viz.příloha D.1.1.1., D.1.1.3b,  D.1.1.5.</t>
  </si>
  <si>
    <t>212</t>
  </si>
  <si>
    <t>565145121</t>
  </si>
  <si>
    <t>Asfaltový beton vrstva podkladní ACP 16 (obalované kamenivo OKS) tl 60 mm š přes 3 m</t>
  </si>
  <si>
    <t>603234807</t>
  </si>
  <si>
    <t>komunikace vozidlová, viz.příloha D.1.1.1, D.1.1.3b. D.1.1.5.</t>
  </si>
  <si>
    <t>138+35+417+15</t>
  </si>
  <si>
    <t>739953445</t>
  </si>
  <si>
    <t>oprava komunikace vozidlové po předchozí opravě inž.sítí, viz.příloha D.1.1.1., D.1.1.5, D.1.1.3b</t>
  </si>
  <si>
    <t>567122112</t>
  </si>
  <si>
    <t>Podklad ze směsi stmelené cementem SC C 8/10 (KSC I) tl 130 mm</t>
  </si>
  <si>
    <t>-978202822</t>
  </si>
  <si>
    <t>komunikace vozidlová, viz.příloha D.1.1.1., D.1.1..3b. D.1.1.5.</t>
  </si>
  <si>
    <t>-2048334557</t>
  </si>
  <si>
    <t>oprava komunikace vozidlové po předchozí opravě inž.sítí, viz.příloha D.1.1..1, D.1.1.5, D.1.1.3b</t>
  </si>
  <si>
    <t>571908111</t>
  </si>
  <si>
    <t>Kryt vymývaným dekoračním kamenivem (kačírkem) tl 200 mm</t>
  </si>
  <si>
    <t>224992097</t>
  </si>
  <si>
    <t>odrazný pruh - kačírek fr. 16-32 v tl. 200mm, , viz.příloha D.1.1.1., D.1.1.3b, D.1.1.5.</t>
  </si>
  <si>
    <t>573111112</t>
  </si>
  <si>
    <t>Postřik živičný infiltrační s posypem z asfaltu množství 1 kg/m2</t>
  </si>
  <si>
    <t>-878308095</t>
  </si>
  <si>
    <t>2117781994</t>
  </si>
  <si>
    <t>oprava komunikace vozidlové po předchozí opravě inž.sítí, viz.příloha D.1.1.1., D.1.1.5., D.1.1.3b</t>
  </si>
  <si>
    <t>573211109</t>
  </si>
  <si>
    <t>Postřik živičný spojovací z asfaltu v množství 0,50 kg/m2</t>
  </si>
  <si>
    <t>-1495490176</t>
  </si>
  <si>
    <t>komunikace vozidlová, viz.příloha D.1.1.1., D.1.1.3b, D.1.1.5</t>
  </si>
  <si>
    <t>2125271068</t>
  </si>
  <si>
    <t>oprava komunikace vozidlové po předchozí opravě inženýrských sítí, viz.příloha D.1.1.1., D.1.1.3b</t>
  </si>
  <si>
    <t>857774013</t>
  </si>
  <si>
    <t>asfaltový koberec, viz.příloha D.1.1.1., D.1.1.3b</t>
  </si>
  <si>
    <t>577134111</t>
  </si>
  <si>
    <t>Asfaltový beton vrstva obrusná ACO 11+ (ABS) tř. I tl 40 mm š do 3 m z nemodifikovaného asfaltu</t>
  </si>
  <si>
    <t>584634968</t>
  </si>
  <si>
    <t>577134121</t>
  </si>
  <si>
    <t>Asfaltový beton vrstva obrusná ACO 11+ (ABS) tř. I tl 40 mm š přes 3 m z nemodifikovaného asfaltu</t>
  </si>
  <si>
    <t>-809775114</t>
  </si>
  <si>
    <t>komunikace vozidlová, viz.příloha D.1.1.1., D.1.1.3b. D.1.1.5.</t>
  </si>
  <si>
    <t>-401627814</t>
  </si>
  <si>
    <t>596211120</t>
  </si>
  <si>
    <t>Kladení zámkové dlažby komunikací pro pěší ručně tl 60 mm skupiny B pl do 50 m2</t>
  </si>
  <si>
    <t>-330974466</t>
  </si>
  <si>
    <t xml:space="preserve">předláždění  chodníku u čp. 649, použije se vybouraná a očištěná dlažba, včetně varovného pásu, viz.příloha D.1.1.1., D.1.1.3b. a D.1.1.5.</t>
  </si>
  <si>
    <t>596211121</t>
  </si>
  <si>
    <t>Kladení zámkové dlažby komunikací pro pěší ručně tl 60 mm skupiny B pl přes 50 do 100 m2</t>
  </si>
  <si>
    <t>1102800225</t>
  </si>
  <si>
    <t>oprava chodníku (předláždění), včetně napojení na stáv. chodník, použije se vybouraná a očištěná dlažba, viz.příloha D.1.1.1. , D.1.1.3b</t>
  </si>
  <si>
    <t>59245006</t>
  </si>
  <si>
    <t>dlažba pro nevidomé betonová 200x100mm tl 60mm barevná</t>
  </si>
  <si>
    <t>-918152679</t>
  </si>
  <si>
    <t>oprava chodníky(předláždění), varovný pás+ztratné, viz.píloha D.1.1.1., D.1.1.3b, D.1.1.9</t>
  </si>
  <si>
    <t>(0,32*3)*1,03</t>
  </si>
  <si>
    <t>596211122</t>
  </si>
  <si>
    <t>Kladení zámkové dlažby komunikací pro pěší ručně tl 60 mm skupiny B pl přes 100 do 300 m2</t>
  </si>
  <si>
    <t>780559347</t>
  </si>
  <si>
    <t>chodník, viz.příloha D.1.1.1., D.1.1.3b, D.1.1.5., D.1.1.9.</t>
  </si>
  <si>
    <t>59245015</t>
  </si>
  <si>
    <t>dlažba zámková betonová tvaru I 200x165mm tl 60mm přírodní</t>
  </si>
  <si>
    <t>49171737</t>
  </si>
  <si>
    <t xml:space="preserve">chodník+ztratné, viz.příloha D.1.1.1., D.1.1.3b,  D.1.1.5., D.1.1.9.</t>
  </si>
  <si>
    <t>(212-13,15)*1,02</t>
  </si>
  <si>
    <t>-1812556488</t>
  </si>
  <si>
    <t>chodník-varovný a signální pás, barva červená+ztratné, viz.příloha D.1.1.1., D.1.1.3.b, D.1.1.5., D.1.1.9.</t>
  </si>
  <si>
    <t>(1,5+1,3+1,5+1,73+2,1+2,66+0,9+1,03+0,43)*1,03</t>
  </si>
  <si>
    <t>596211124</t>
  </si>
  <si>
    <t>Příplatek za kombinaci dvou barev u kladení betonových dlažeb komunikací pro pěší ručně tl 60 mm skupiny B</t>
  </si>
  <si>
    <t>-2095413412</t>
  </si>
  <si>
    <t>chodník, viz.příloha D.1.1.1., D.1.1.3b. D.1.1.5., D.1.1.9.</t>
  </si>
  <si>
    <t>-1737351095</t>
  </si>
  <si>
    <t>oprava chodníku (předláždění) , včetně napojení na stáv. chodníky,použije se vybouraná a očištěná dlažba, viz.příloha D.1.1.1., D.1.1.3.b, D.1.1.5.</t>
  </si>
  <si>
    <t>-1378275721</t>
  </si>
  <si>
    <t>předláždění chodníku u čp.649, viz.příloha D.1.1.1., D.1.1.3b, D.1.1.5.</t>
  </si>
  <si>
    <t>74</t>
  </si>
  <si>
    <t>596211210</t>
  </si>
  <si>
    <t>Kladení zámkové dlažby komunikací pro pěší ručně tl 80 mm skupiny A pl do 50 m2</t>
  </si>
  <si>
    <t>487522119</t>
  </si>
  <si>
    <t>chodník se zesílenou konstrukcí, viz.opříloha D.1.1.1., D.1.1.3.b, D.1.1.5, D.1.1.9</t>
  </si>
  <si>
    <t>75</t>
  </si>
  <si>
    <t>59245013</t>
  </si>
  <si>
    <t>dlažba zámková betonová tvaru I 200x165mm tl 80mm přírodní</t>
  </si>
  <si>
    <t>-610336056</t>
  </si>
  <si>
    <t>chodník se zesílenou konstrukcví+ztratné, vizz.příloha D.1.1.1., D.1.1.3b. D.1.1.5., D.1.1.9.</t>
  </si>
  <si>
    <t>49*1,03</t>
  </si>
  <si>
    <t>76</t>
  </si>
  <si>
    <t>596211220</t>
  </si>
  <si>
    <t>Kladení zámkové dlažby komunikací pro pěší ručně tl 80 mm skupiny B pl do 50 m2</t>
  </si>
  <si>
    <t>-1379925876</t>
  </si>
  <si>
    <t>oprava vjezdu (předláždění) použije se vybouraná a očištěná dlažba, viz.příloha D.1.1.1., D.1.1.3b, D.1.1.5., D.1.1.9.</t>
  </si>
  <si>
    <t>77</t>
  </si>
  <si>
    <t>59245226</t>
  </si>
  <si>
    <t>dlažba pro nevidomé betonová 200x100mm tl 80mm barevná</t>
  </si>
  <si>
    <t>-1872106861</t>
  </si>
  <si>
    <t>oprava vjezdu (předláždění), varovný pás, barva červená+ztratné, viz.příloha D.1.1.1., D.1.1.3b, D.1.1.5., D.1.1.9</t>
  </si>
  <si>
    <t>(3,5+4)*0,4*1,03</t>
  </si>
  <si>
    <t>78</t>
  </si>
  <si>
    <t>596211221</t>
  </si>
  <si>
    <t>Kladení zámkové dlažby komunikací pro pěší ručně tl 80 mm skupiny B pl přes 50 do 100 m2</t>
  </si>
  <si>
    <t>-1303637853</t>
  </si>
  <si>
    <t>vjezdy, viz.příloha D.1.1.1., D.1.1.3b, D.1.1.5., D.1.1.9.</t>
  </si>
  <si>
    <t>19+8+8+8+8+8+7+9</t>
  </si>
  <si>
    <t>79</t>
  </si>
  <si>
    <t>341636837</t>
  </si>
  <si>
    <t>vjezdy, +ztratné, viz.příloha D.1.1.1., D.1.1.3b. D.1.1.5, D.1.1.9.</t>
  </si>
  <si>
    <t>(75-14,3)*1,03</t>
  </si>
  <si>
    <t>80</t>
  </si>
  <si>
    <t>-1729303152</t>
  </si>
  <si>
    <t>vjezdy -varovný pás, barva červená+ztratné, viz.příloha D.1.1.1., D.1.1.3b, D.1.1.5., D.1.1.9.</t>
  </si>
  <si>
    <t>(3,9+1,5+1,5+1,5+1,5+1,5+1,3+1,6)*1,03</t>
  </si>
  <si>
    <t>81</t>
  </si>
  <si>
    <t>596211224</t>
  </si>
  <si>
    <t>Příplatek za kombinaci dvou barev u kladení betonových dlažeb komunikací pro pěší ručně tl 80 mm skupiny B</t>
  </si>
  <si>
    <t>-683043342</t>
  </si>
  <si>
    <t>82</t>
  </si>
  <si>
    <t>834964456</t>
  </si>
  <si>
    <t>oprava vjezdu (předláždění) viz.příloha D.1.1.1, D.1.1.3b, D.1.1.5., D.1.1.9.</t>
  </si>
  <si>
    <t>83</t>
  </si>
  <si>
    <t>596212212</t>
  </si>
  <si>
    <t>Kladení zámkové dlažby pozemních komunikací ručně tl 80 mm skupiny A pl přes 100 do 300 m2</t>
  </si>
  <si>
    <t>1301408304</t>
  </si>
  <si>
    <t>parkovací pruht, viz.příloha D.1.1.1., D.1.1.3b, D.1.1.5.</t>
  </si>
  <si>
    <t>(10+8,6+8,5+8,5+10+42,4+42)</t>
  </si>
  <si>
    <t>84</t>
  </si>
  <si>
    <t>59622</t>
  </si>
  <si>
    <t xml:space="preserve">betonová  zatravňovací dlažba 210/140/80 barva přírodní</t>
  </si>
  <si>
    <t>888407511</t>
  </si>
  <si>
    <t>parkovací pruhy+ztratné, viz.příloha D.1.1.1., D.1.1.3b, D.1.1.5.</t>
  </si>
  <si>
    <t>(10+8,6+8,5+8,5+10+42,4+42)*1,02</t>
  </si>
  <si>
    <t>85</t>
  </si>
  <si>
    <t>59623</t>
  </si>
  <si>
    <t>kamenivo pro výpň spár</t>
  </si>
  <si>
    <t>801044709</t>
  </si>
  <si>
    <t>parkovací pruhy, viz.příloha D.1.1.1., D.1.1.3b, D.1.1.5</t>
  </si>
  <si>
    <t>130*0,3*0,08</t>
  </si>
  <si>
    <t>86</t>
  </si>
  <si>
    <t>914111111</t>
  </si>
  <si>
    <t>Montáž svislé dopravní značky do velikosti 1 m2 objímkami na sloupek nebo konzolu</t>
  </si>
  <si>
    <t>-11747856</t>
  </si>
  <si>
    <t>SDZ návrh,viz.příloha D.1.1.1., D.1.1.3b.</t>
  </si>
  <si>
    <t>1+1+1</t>
  </si>
  <si>
    <t>87</t>
  </si>
  <si>
    <t>40445620</t>
  </si>
  <si>
    <t>zákazové, příkazové dopravní značky B1-B34, C1-15 700mm</t>
  </si>
  <si>
    <t>-742795691</t>
  </si>
  <si>
    <t>SDZ návrh-dopravní značka B24a, viz.příloha D.1.1.1., D.1.1.3b</t>
  </si>
  <si>
    <t>88</t>
  </si>
  <si>
    <t>1498539902</t>
  </si>
  <si>
    <t>SDZ návrh-dopravní značka B2, viz.příloha D.1.1.1., D.1.1.3b</t>
  </si>
  <si>
    <t>89</t>
  </si>
  <si>
    <t>40445622</t>
  </si>
  <si>
    <t>informativní značky provozní IP1-IP3, IP4b-IP7, IP10a, b 750x750mm</t>
  </si>
  <si>
    <t>1125054798</t>
  </si>
  <si>
    <t>SDZ návrh-dopravní značka IP4b, viz.příloha D.1.1.1., D.1.1.3b</t>
  </si>
  <si>
    <t>90</t>
  </si>
  <si>
    <t>-1163540158</t>
  </si>
  <si>
    <t>SDZ posun - dopravní značka B24b, značka P4 byla osazena při výměně, viz.příloha D.1.1.1., D.1.1.3b</t>
  </si>
  <si>
    <t>91</t>
  </si>
  <si>
    <t>-541359900</t>
  </si>
  <si>
    <t>SDZ výměna - dopravní značka P4, viz.příloha D.1.1.1., D.1.1.3b.</t>
  </si>
  <si>
    <t>92</t>
  </si>
  <si>
    <t>40445609</t>
  </si>
  <si>
    <t>značky upravující přednost P1, P4 900mm</t>
  </si>
  <si>
    <t>1466422231</t>
  </si>
  <si>
    <t xml:space="preserve">SDZ  výměna -dopravní značka   P4, viz.příloha D.1.1.1., D.1.1.3b.</t>
  </si>
  <si>
    <t>93</t>
  </si>
  <si>
    <t>914511111</t>
  </si>
  <si>
    <t>Montáž sloupku dopravních značek délky do 3,5 m s betonovým základem</t>
  </si>
  <si>
    <t>1995076230</t>
  </si>
  <si>
    <t>94</t>
  </si>
  <si>
    <t>40445225</t>
  </si>
  <si>
    <t>sloupek pro dopravní značku Zn D 60mm v 3,5m</t>
  </si>
  <si>
    <t>632819341</t>
  </si>
  <si>
    <t>95</t>
  </si>
  <si>
    <t>40445253</t>
  </si>
  <si>
    <t>víčko plastové na sloupek D 60mm</t>
  </si>
  <si>
    <t>906430615</t>
  </si>
  <si>
    <t>96</t>
  </si>
  <si>
    <t>40445256</t>
  </si>
  <si>
    <t>svorka upínací na sloupek dopravní značky D 60mm</t>
  </si>
  <si>
    <t>-522810009</t>
  </si>
  <si>
    <t>3*2</t>
  </si>
  <si>
    <t>97</t>
  </si>
  <si>
    <t>634995561</t>
  </si>
  <si>
    <t>SDZ posun, použije se stávající sloupek s víčkem, viz.příloha D.1.1.1., D.1.1.3b.</t>
  </si>
  <si>
    <t>98</t>
  </si>
  <si>
    <t>915131111</t>
  </si>
  <si>
    <t>Vodorovné dopravní značení přechody pro chodce, šipky, symboly základní bílá barva</t>
  </si>
  <si>
    <t>919431552</t>
  </si>
  <si>
    <t>oprava stávajícího vodorovného dopravního značení -V7a, viz.příloha D.1.1.1., D.1.1.3b.</t>
  </si>
  <si>
    <t>26/2</t>
  </si>
  <si>
    <t>99</t>
  </si>
  <si>
    <t>915621111</t>
  </si>
  <si>
    <t>Předznačení vodorovného plošného značení</t>
  </si>
  <si>
    <t>-676923966</t>
  </si>
  <si>
    <t>oprava stávajícího vodorovného dopravního značení - V7a, viz,příloha D.1.1.1., D.1.1.3b</t>
  </si>
  <si>
    <t>100</t>
  </si>
  <si>
    <t>916231213</t>
  </si>
  <si>
    <t>Osazení chodníkového obrubníku betonového stojatého s boční opěrou do lože z betonu prostého</t>
  </si>
  <si>
    <t>324281501</t>
  </si>
  <si>
    <t>osazený do betonového lože C20/25nXF3 s opěrou, viz.příloha D.1.1.1., D.1.1.3b, D.1.1.5.</t>
  </si>
  <si>
    <t>115+126+8+8</t>
  </si>
  <si>
    <t>101</t>
  </si>
  <si>
    <t>59217023</t>
  </si>
  <si>
    <t>obrubník betonový chodníkový 1000x150x250mm</t>
  </si>
  <si>
    <t>184943579</t>
  </si>
  <si>
    <t>barva přírodní+ztratné, viz.příloha D.1.1.1., D.1.1.3b. D.1.1.5.</t>
  </si>
  <si>
    <t>257*1,02</t>
  </si>
  <si>
    <t>102</t>
  </si>
  <si>
    <t>916331112</t>
  </si>
  <si>
    <t>Osazení zahradního obrubníku betonového do lože z betonu s boční opěrou</t>
  </si>
  <si>
    <t>132932245</t>
  </si>
  <si>
    <t>97,9+(2,1*11)+(2,1*4)+(2,3*2)</t>
  </si>
  <si>
    <t>103</t>
  </si>
  <si>
    <t>59217012</t>
  </si>
  <si>
    <t>obrubník zahradní betonový 500x80x250mm</t>
  </si>
  <si>
    <t>-258404759</t>
  </si>
  <si>
    <t>barva přírodní + ztratné, viz.příloha D.1.1.1., D.1.1.3b. D.1.1.5.</t>
  </si>
  <si>
    <t>134*1,01</t>
  </si>
  <si>
    <t>104</t>
  </si>
  <si>
    <t>-226058965</t>
  </si>
  <si>
    <t>osazená do betonového lože C20/25nXF3 s opěrou, viz.příloha D.1.1.1., D.1.1.3b, D.1.1.5.</t>
  </si>
  <si>
    <t>4,5+2+7,5+3</t>
  </si>
  <si>
    <t>105</t>
  </si>
  <si>
    <t>59217011</t>
  </si>
  <si>
    <t>obrubník zahradní betonový 500x50x200mm</t>
  </si>
  <si>
    <t>1464970398</t>
  </si>
  <si>
    <t>barva přírodní+ztratné, viz.příloha D.1.1.1., D.1.1.3b, D.1.1.5.</t>
  </si>
  <si>
    <t>17*1,01</t>
  </si>
  <si>
    <t>106</t>
  </si>
  <si>
    <t>916991121</t>
  </si>
  <si>
    <t>Lože pod obrubníky, krajníky nebo obruby z dlažebních kostek z betonu prostého</t>
  </si>
  <si>
    <t>-1746822892</t>
  </si>
  <si>
    <t>pod obrubníky, viz.příloha D.1.1.1.</t>
  </si>
  <si>
    <t>107</t>
  </si>
  <si>
    <t>919121132</t>
  </si>
  <si>
    <t>Těsnění spár zálivkou za studena pro komůrky š 20 mm hl 40 mm s těsnicím profilem</t>
  </si>
  <si>
    <t>1296893864</t>
  </si>
  <si>
    <t>úprava styčné spáry, viz.příloha D.1.1.1., D.1.1.3b</t>
  </si>
  <si>
    <t>108</t>
  </si>
  <si>
    <t>919726202</t>
  </si>
  <si>
    <t>Geotextilie pro vyztužení, separaci a filtraci tkaná z PP podélná pevnost v tahu přes 15 do 50 kN/m</t>
  </si>
  <si>
    <t>-1535586081</t>
  </si>
  <si>
    <t xml:space="preserve">úprava podloží u komunikave vozidlové - PP40kN/m, viz.příloha D.1.1.1., D.1.1.3b,  D.1.1.5.</t>
  </si>
  <si>
    <t>605+(154*0,5)</t>
  </si>
  <si>
    <t>109</t>
  </si>
  <si>
    <t>1809949303</t>
  </si>
  <si>
    <t>úprava podloží u parkovacích pruhů, vjezdů a chodníku se zesílenou konstrukcí, PP40Kn/m. viz.příloha D.1.1.1., D.1.1.3b, D.1.1.5.</t>
  </si>
  <si>
    <t>130+75+49+(100*0,5)</t>
  </si>
  <si>
    <t>110</t>
  </si>
  <si>
    <t>919794441</t>
  </si>
  <si>
    <t xml:space="preserve">Úprava ploch kolem hydrantů, šoupat, poklopů a mříží nebo sloupů v živičných a dlážděných  krytech pl do 2 m2</t>
  </si>
  <si>
    <t>1134548514</t>
  </si>
  <si>
    <t>výšková úprava mříží, šoupat+hydranty+poklopy, viz.příloha D.1.1.1.</t>
  </si>
  <si>
    <t>4+4+17</t>
  </si>
  <si>
    <t>111</t>
  </si>
  <si>
    <t>938908411</t>
  </si>
  <si>
    <t>Čištění vozovek splachováním vodou</t>
  </si>
  <si>
    <t>-147776807</t>
  </si>
  <si>
    <t xml:space="preserve">asfaltový koberec, viz.příloha D.1.1.1., D.1.1.3b, </t>
  </si>
  <si>
    <t>112</t>
  </si>
  <si>
    <t>162059811</t>
  </si>
  <si>
    <t>oprava stávajícího vodorovného dopravního značení-V7a, viz.opříloha D.1.1.1., D.1.1.3b</t>
  </si>
  <si>
    <t>113</t>
  </si>
  <si>
    <t>966006132</t>
  </si>
  <si>
    <t>Odstranění značek dopravních nebo orientačních se sloupky s betonovými patkami</t>
  </si>
  <si>
    <t>1976899054</t>
  </si>
  <si>
    <t>114</t>
  </si>
  <si>
    <t>966006211</t>
  </si>
  <si>
    <t>Odstranění svislých dopravních značek ze sloupů, sloupků nebo konzol</t>
  </si>
  <si>
    <t>-551625968</t>
  </si>
  <si>
    <t>SDZ rušené - dopravní značka A12b, viz.příloha D.1.1.1., D.1.1.3b.</t>
  </si>
  <si>
    <t>115</t>
  </si>
  <si>
    <t>475851371</t>
  </si>
  <si>
    <t>SDZ značení výměna,-dopravní značky P4, viz.příloha D.1.1.1., D.1.1.3b.</t>
  </si>
  <si>
    <t>116</t>
  </si>
  <si>
    <t>-535671119</t>
  </si>
  <si>
    <t>SDZ posun, dopravní značka B24b, dopravní značka P4 byla snesena při výměně,viz.příloha D.1.1.1., D.1.1.3.</t>
  </si>
  <si>
    <t>13356352</t>
  </si>
  <si>
    <t>SDZ rušené a výměna</t>
  </si>
  <si>
    <t>(0,004*2)+(0,004*1)</t>
  </si>
  <si>
    <t>118</t>
  </si>
  <si>
    <t>-670424366</t>
  </si>
  <si>
    <t>SDZ rušené a výměna +příplatek za dalších 14 km</t>
  </si>
  <si>
    <t>0,012*14</t>
  </si>
  <si>
    <t>119</t>
  </si>
  <si>
    <t>1795604410</t>
  </si>
  <si>
    <t>(2*0,04)+(0,04*1)</t>
  </si>
  <si>
    <t>120</t>
  </si>
  <si>
    <t>1252377601</t>
  </si>
  <si>
    <t>121</t>
  </si>
  <si>
    <t>-206107980</t>
  </si>
  <si>
    <t>PSV</t>
  </si>
  <si>
    <t>Práce a dodávky PSV</t>
  </si>
  <si>
    <t>711</t>
  </si>
  <si>
    <t>Izolace proti vodě, vlhkosti a plynům</t>
  </si>
  <si>
    <t>122</t>
  </si>
  <si>
    <t>711161212</t>
  </si>
  <si>
    <t>Izolace proti zemní vlhkosti nopovou fólií svislá, nopek v 8,0 mm, tl do 0,6 mm</t>
  </si>
  <si>
    <t>-640491702</t>
  </si>
  <si>
    <t>nopová fólie, viz.příloha D.1.1.1. a D.1.1.5.</t>
  </si>
  <si>
    <t>(5,1+4,1+19,9+91,6+3,3+2,1+13,5+8,4)*0,5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</si>
  <si>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</si>
  <si>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</si>
  <si>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</si>
  <si>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</si>
  <si>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</si>
  <si>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</si>
  <si>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</si>
  <si>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</si>
  <si>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</si>
  <si>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</si>
  <si>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</si>
  <si>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</si>
  <si>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</si>
  <si>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</si>
  <si>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-1446240458</t>
  </si>
  <si>
    <t>011324000</t>
  </si>
  <si>
    <t>Archeologický průzkum</t>
  </si>
  <si>
    <t>-624180127</t>
  </si>
  <si>
    <t>012203000</t>
  </si>
  <si>
    <t>Geodetické práce při provádění stavby</t>
  </si>
  <si>
    <t>-616571848</t>
  </si>
  <si>
    <t>včetně vytyčení stávajících inž.sítí</t>
  </si>
  <si>
    <t>012303000</t>
  </si>
  <si>
    <t>Geodetické práce po výstavbě</t>
  </si>
  <si>
    <t>-789318964</t>
  </si>
  <si>
    <t>013254000</t>
  </si>
  <si>
    <t>Dokumentace skutečného provedení stavby</t>
  </si>
  <si>
    <t>1477059953</t>
  </si>
  <si>
    <t>VRN3</t>
  </si>
  <si>
    <t>Zařízení staveniště</t>
  </si>
  <si>
    <t>030001000</t>
  </si>
  <si>
    <t>1030615185</t>
  </si>
  <si>
    <t>stavební buňky, WC, napojení na stáv.inž.sítě atd.</t>
  </si>
  <si>
    <t>034002000</t>
  </si>
  <si>
    <t>Zabezpečení staveniště</t>
  </si>
  <si>
    <t>-55589474</t>
  </si>
  <si>
    <t>zabezpečení staveniště v souladu s nařízením vlády 591/2006 Sb.</t>
  </si>
  <si>
    <t>VRN4</t>
  </si>
  <si>
    <t>Inženýrská činnost</t>
  </si>
  <si>
    <t>043002000</t>
  </si>
  <si>
    <t>Zkoušky a ostatní měření</t>
  </si>
  <si>
    <t>746747082</t>
  </si>
  <si>
    <t>043134000</t>
  </si>
  <si>
    <t>Zkoušky zatěžovací</t>
  </si>
  <si>
    <t>-1721778527</t>
  </si>
  <si>
    <t>VRN7</t>
  </si>
  <si>
    <t>Provozní vlivy</t>
  </si>
  <si>
    <t>072002000</t>
  </si>
  <si>
    <t>Silniční provoz</t>
  </si>
  <si>
    <t>-978903146</t>
  </si>
  <si>
    <t>dopravní značení</t>
  </si>
  <si>
    <t>VRN9</t>
  </si>
  <si>
    <t>Ostatní náklady</t>
  </si>
  <si>
    <t>091003000</t>
  </si>
  <si>
    <t>Ostatní náklady bez rozlišení</t>
  </si>
  <si>
    <t>-411960174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</si>
</sst>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47/231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ulice Na Drahách, Rychnov nad Kněžnou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území'!P127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návrh'!P128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5g+rS7/3UpomyxwHA3liwku278ZRgvcUDbg9dwNP3i867dUgiAd4T1ciSCLwF4Pa33nSCWVp2MO8DbJDBYXpnQ==" hashValue="KoA09E1EOGagxQIiDR1V//pbVGmjevOhWcEiKkMz1Keb2m6fpg1XZTF9WrJgnD3vK25Y9xZS5qMa12FfV5eHUQ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ulice Na Drahách,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ROUND((SUM(BE127:BE420)),  2)</f>
        <v>0</v>
      </c>
      <c r="G35" s="38"/>
      <c r="H35" s="38"/>
      <c r="I35" s="164">
        <v>0.20999999999999999</v>
      </c>
      <c r="J35" s="163">
        <f>ROUND(((SUM(BE127:BE420))*I35),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ROUND((SUM(BF127:BF420)),  2)</f>
        <v>0</v>
      </c>
      <c r="G36" s="38"/>
      <c r="H36" s="38"/>
      <c r="I36" s="164">
        <v>0.12</v>
      </c>
      <c r="J36" s="163">
        <f>ROUND(((SUM(BF127:BF420))*I36),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ROUND((SUM(BG127:BG420)),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ROUND((SUM(BH127:BH420)),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ROUND((SUM(BI127:BI420)),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ulice Na Drahách,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2. 2. 2024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J302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110</v>
      </c>
      <c r="E102" s="196"/>
      <c r="F102" s="196"/>
      <c r="G102" s="196"/>
      <c r="H102" s="196"/>
      <c r="I102" s="196"/>
      <c r="J102" s="197">
        <f>J339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111</v>
      </c>
      <c r="E103" s="196"/>
      <c r="F103" s="196"/>
      <c r="G103" s="196"/>
      <c r="H103" s="196"/>
      <c r="I103" s="196"/>
      <c r="J103" s="197">
        <f>J408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112</v>
      </c>
      <c r="E104" s="191"/>
      <c r="F104" s="191"/>
      <c r="G104" s="191"/>
      <c r="H104" s="191"/>
      <c r="I104" s="191"/>
      <c r="J104" s="192">
        <f>J411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113</v>
      </c>
      <c r="E105" s="196"/>
      <c r="F105" s="196"/>
      <c r="G105" s="196"/>
      <c r="H105" s="196"/>
      <c r="I105" s="196"/>
      <c r="J105" s="197">
        <f>J412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Rekonstrukce ulice Na Drahách, Rychnov nad Kněžnou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98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99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a - příprava území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Rychnov nad Kněžnou</v>
      </c>
      <c r="G121" s="40"/>
      <c r="H121" s="40"/>
      <c r="I121" s="32" t="s">
        <v>22</v>
      </c>
      <c r="J121" s="79" t="str">
        <f>IF(J14="","",J14)</f>
        <v>2. 2. 2024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30</v>
      </c>
      <c r="J123" s="36" t="str">
        <f>E23</f>
        <v>VIAPROJEKT s.r.o. HK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IF(E20="","",E20)</f>
        <v>Vyplň údaj</v>
      </c>
      <c r="G124" s="40"/>
      <c r="H124" s="40"/>
      <c r="I124" s="32" t="s">
        <v>33</v>
      </c>
      <c r="J124" s="36" t="str">
        <f>E26</f>
        <v>B.Burešová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115</v>
      </c>
      <c r="D126" s="202" t="s">
        <v>61</v>
      </c>
      <c r="E126" s="202" t="s">
        <v>57</v>
      </c>
      <c r="F126" s="202" t="s">
        <v>58</v>
      </c>
      <c r="G126" s="202" t="s">
        <v>116</v>
      </c>
      <c r="H126" s="202" t="s">
        <v>117</v>
      </c>
      <c r="I126" s="202" t="s">
        <v>118</v>
      </c>
      <c r="J126" s="202" t="s">
        <v>104</v>
      </c>
      <c r="K126" s="203" t="s">
        <v>119</v>
      </c>
      <c r="L126" s="204"/>
      <c r="M126" s="100" t="s">
        <v>1</v>
      </c>
      <c r="N126" s="101" t="s">
        <v>40</v>
      </c>
      <c r="O126" s="101" t="s">
        <v>120</v>
      </c>
      <c r="P126" s="101" t="s">
        <v>121</v>
      </c>
      <c r="Q126" s="101" t="s">
        <v>122</v>
      </c>
      <c r="R126" s="101" t="s">
        <v>123</v>
      </c>
      <c r="S126" s="101" t="s">
        <v>124</v>
      </c>
      <c r="T126" s="102" t="s">
        <v>125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126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P128+P411</f>
        <v>0</v>
      </c>
      <c r="Q127" s="104"/>
      <c r="R127" s="207">
        <f>R128+R411</f>
        <v>43.781240000000004</v>
      </c>
      <c r="S127" s="104"/>
      <c r="T127" s="208">
        <f>T128+T411</f>
        <v>901.66849999999988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106</v>
      </c>
      <c r="BK127" s="209">
        <f>BK128+BK411</f>
        <v>0</v>
      </c>
    </row>
    <row r="128" s="12" customFormat="1" ht="25.92" customHeight="1">
      <c r="A128" s="12"/>
      <c r="B128" s="210"/>
      <c r="C128" s="211"/>
      <c r="D128" s="212" t="s">
        <v>75</v>
      </c>
      <c r="E128" s="213" t="s">
        <v>127</v>
      </c>
      <c r="F128" s="213" t="s">
        <v>128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P129+P302+P339+P408</f>
        <v>0</v>
      </c>
      <c r="Q128" s="218"/>
      <c r="R128" s="219">
        <f>R129+R302+R339+R408</f>
        <v>40.154240000000001</v>
      </c>
      <c r="S128" s="218"/>
      <c r="T128" s="220">
        <f>T129+T302+T339+T408</f>
        <v>901.66849999999988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76</v>
      </c>
      <c r="AY128" s="221" t="s">
        <v>129</v>
      </c>
      <c r="BK128" s="223">
        <f>BK129+BK302+BK339+BK408</f>
        <v>0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83</v>
      </c>
      <c r="F129" s="224" t="s">
        <v>130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SUM(P130:P301)</f>
        <v>0</v>
      </c>
      <c r="Q129" s="218"/>
      <c r="R129" s="219">
        <f>SUM(R130:R301)</f>
        <v>40.154240000000001</v>
      </c>
      <c r="S129" s="218"/>
      <c r="T129" s="220">
        <f>SUM(T130:T301)</f>
        <v>901.66849999999988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83</v>
      </c>
      <c r="AY129" s="221" t="s">
        <v>129</v>
      </c>
      <c r="BK129" s="223">
        <f>SUM(BK130:BK301)</f>
        <v>0</v>
      </c>
    </row>
    <row r="130" s="2" customFormat="1" ht="16.5" customHeight="1">
      <c r="A130" s="38"/>
      <c r="B130" s="39"/>
      <c r="C130" s="226" t="s">
        <v>83</v>
      </c>
      <c r="D130" s="226" t="s">
        <v>131</v>
      </c>
      <c r="E130" s="227" t="s">
        <v>132</v>
      </c>
      <c r="F130" s="228" t="s">
        <v>133</v>
      </c>
      <c r="G130" s="229" t="s">
        <v>134</v>
      </c>
      <c r="H130" s="230">
        <v>10</v>
      </c>
      <c r="I130" s="231"/>
      <c r="J130" s="232">
        <f>ROUND(I130*H130,2)</f>
        <v>0</v>
      </c>
      <c r="K130" s="228" t="s">
        <v>135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136</v>
      </c>
      <c r="AT130" s="237" t="s">
        <v>131</v>
      </c>
      <c r="AU130" s="237" t="s">
        <v>85</v>
      </c>
      <c r="AY130" s="17" t="s">
        <v>129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136</v>
      </c>
      <c r="BM130" s="237" t="s">
        <v>137</v>
      </c>
    </row>
    <row r="131" s="13" customFormat="1">
      <c r="A131" s="13"/>
      <c r="B131" s="239"/>
      <c r="C131" s="240"/>
      <c r="D131" s="241" t="s">
        <v>138</v>
      </c>
      <c r="E131" s="242" t="s">
        <v>1</v>
      </c>
      <c r="F131" s="243" t="s">
        <v>139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85</v>
      </c>
      <c r="AV131" s="13" t="s">
        <v>83</v>
      </c>
      <c r="AW131" s="13" t="s">
        <v>32</v>
      </c>
      <c r="AX131" s="13" t="s">
        <v>76</v>
      </c>
      <c r="AY131" s="249" t="s">
        <v>129</v>
      </c>
    </row>
    <row r="132" s="14" customFormat="1">
      <c r="A132" s="14"/>
      <c r="B132" s="250"/>
      <c r="C132" s="251"/>
      <c r="D132" s="241" t="s">
        <v>138</v>
      </c>
      <c r="E132" s="252" t="s">
        <v>1</v>
      </c>
      <c r="F132" s="253" t="s">
        <v>140</v>
      </c>
      <c r="G132" s="251"/>
      <c r="H132" s="254">
        <v>10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138</v>
      </c>
      <c r="AU132" s="260" t="s">
        <v>85</v>
      </c>
      <c r="AV132" s="14" t="s">
        <v>85</v>
      </c>
      <c r="AW132" s="14" t="s">
        <v>32</v>
      </c>
      <c r="AX132" s="14" t="s">
        <v>76</v>
      </c>
      <c r="AY132" s="260" t="s">
        <v>129</v>
      </c>
    </row>
    <row r="133" s="15" customFormat="1">
      <c r="A133" s="15"/>
      <c r="B133" s="261"/>
      <c r="C133" s="262"/>
      <c r="D133" s="241" t="s">
        <v>138</v>
      </c>
      <c r="E133" s="263" t="s">
        <v>1</v>
      </c>
      <c r="F133" s="264" t="s">
        <v>141</v>
      </c>
      <c r="G133" s="262"/>
      <c r="H133" s="265">
        <v>10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138</v>
      </c>
      <c r="AU133" s="271" t="s">
        <v>85</v>
      </c>
      <c r="AV133" s="15" t="s">
        <v>136</v>
      </c>
      <c r="AW133" s="15" t="s">
        <v>32</v>
      </c>
      <c r="AX133" s="15" t="s">
        <v>83</v>
      </c>
      <c r="AY133" s="271" t="s">
        <v>129</v>
      </c>
    </row>
    <row r="134" s="2" customFormat="1" ht="16.5" customHeight="1">
      <c r="A134" s="38"/>
      <c r="B134" s="39"/>
      <c r="C134" s="226" t="s">
        <v>85</v>
      </c>
      <c r="D134" s="226" t="s">
        <v>131</v>
      </c>
      <c r="E134" s="227" t="s">
        <v>142</v>
      </c>
      <c r="F134" s="228" t="s">
        <v>143</v>
      </c>
      <c r="G134" s="229" t="s">
        <v>134</v>
      </c>
      <c r="H134" s="230">
        <v>10</v>
      </c>
      <c r="I134" s="231"/>
      <c r="J134" s="232">
        <f>ROUND(I134*H134,2)</f>
        <v>0</v>
      </c>
      <c r="K134" s="228" t="s">
        <v>135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136</v>
      </c>
      <c r="AT134" s="237" t="s">
        <v>131</v>
      </c>
      <c r="AU134" s="237" t="s">
        <v>85</v>
      </c>
      <c r="AY134" s="17" t="s">
        <v>129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136</v>
      </c>
      <c r="BM134" s="237" t="s">
        <v>144</v>
      </c>
    </row>
    <row r="135" s="13" customFormat="1">
      <c r="A135" s="13"/>
      <c r="B135" s="239"/>
      <c r="C135" s="240"/>
      <c r="D135" s="241" t="s">
        <v>138</v>
      </c>
      <c r="E135" s="242" t="s">
        <v>1</v>
      </c>
      <c r="F135" s="243" t="s">
        <v>145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138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129</v>
      </c>
    </row>
    <row r="136" s="14" customFormat="1">
      <c r="A136" s="14"/>
      <c r="B136" s="250"/>
      <c r="C136" s="251"/>
      <c r="D136" s="241" t="s">
        <v>138</v>
      </c>
      <c r="E136" s="252" t="s">
        <v>1</v>
      </c>
      <c r="F136" s="253" t="s">
        <v>140</v>
      </c>
      <c r="G136" s="251"/>
      <c r="H136" s="254">
        <v>10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138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129</v>
      </c>
    </row>
    <row r="137" s="15" customFormat="1">
      <c r="A137" s="15"/>
      <c r="B137" s="261"/>
      <c r="C137" s="262"/>
      <c r="D137" s="241" t="s">
        <v>138</v>
      </c>
      <c r="E137" s="263" t="s">
        <v>1</v>
      </c>
      <c r="F137" s="264" t="s">
        <v>141</v>
      </c>
      <c r="G137" s="262"/>
      <c r="H137" s="265">
        <v>10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138</v>
      </c>
      <c r="AU137" s="271" t="s">
        <v>85</v>
      </c>
      <c r="AV137" s="15" t="s">
        <v>136</v>
      </c>
      <c r="AW137" s="15" t="s">
        <v>32</v>
      </c>
      <c r="AX137" s="15" t="s">
        <v>83</v>
      </c>
      <c r="AY137" s="271" t="s">
        <v>129</v>
      </c>
    </row>
    <row r="138" s="2" customFormat="1" ht="21.75" customHeight="1">
      <c r="A138" s="38"/>
      <c r="B138" s="39"/>
      <c r="C138" s="226" t="s">
        <v>146</v>
      </c>
      <c r="D138" s="226" t="s">
        <v>131</v>
      </c>
      <c r="E138" s="227" t="s">
        <v>147</v>
      </c>
      <c r="F138" s="228" t="s">
        <v>148</v>
      </c>
      <c r="G138" s="229" t="s">
        <v>149</v>
      </c>
      <c r="H138" s="230">
        <v>6.5</v>
      </c>
      <c r="I138" s="231"/>
      <c r="J138" s="232">
        <f>ROUND(I138*H138,2)</f>
        <v>0</v>
      </c>
      <c r="K138" s="228" t="s">
        <v>135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0.255</v>
      </c>
      <c r="T138" s="236">
        <f>S138*H138</f>
        <v>1.6575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136</v>
      </c>
      <c r="AT138" s="237" t="s">
        <v>131</v>
      </c>
      <c r="AU138" s="237" t="s">
        <v>85</v>
      </c>
      <c r="AY138" s="17" t="s">
        <v>129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136</v>
      </c>
      <c r="BM138" s="237" t="s">
        <v>150</v>
      </c>
    </row>
    <row r="139" s="13" customFormat="1">
      <c r="A139" s="13"/>
      <c r="B139" s="239"/>
      <c r="C139" s="240"/>
      <c r="D139" s="241" t="s">
        <v>138</v>
      </c>
      <c r="E139" s="242" t="s">
        <v>1</v>
      </c>
      <c r="F139" s="243" t="s">
        <v>151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138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129</v>
      </c>
    </row>
    <row r="140" s="14" customFormat="1">
      <c r="A140" s="14"/>
      <c r="B140" s="250"/>
      <c r="C140" s="251"/>
      <c r="D140" s="241" t="s">
        <v>138</v>
      </c>
      <c r="E140" s="252" t="s">
        <v>1</v>
      </c>
      <c r="F140" s="253" t="s">
        <v>152</v>
      </c>
      <c r="G140" s="251"/>
      <c r="H140" s="254">
        <v>6.5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138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129</v>
      </c>
    </row>
    <row r="141" s="15" customFormat="1">
      <c r="A141" s="15"/>
      <c r="B141" s="261"/>
      <c r="C141" s="262"/>
      <c r="D141" s="241" t="s">
        <v>138</v>
      </c>
      <c r="E141" s="263" t="s">
        <v>1</v>
      </c>
      <c r="F141" s="264" t="s">
        <v>141</v>
      </c>
      <c r="G141" s="262"/>
      <c r="H141" s="265">
        <v>6.5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138</v>
      </c>
      <c r="AU141" s="271" t="s">
        <v>85</v>
      </c>
      <c r="AV141" s="15" t="s">
        <v>136</v>
      </c>
      <c r="AW141" s="15" t="s">
        <v>32</v>
      </c>
      <c r="AX141" s="15" t="s">
        <v>83</v>
      </c>
      <c r="AY141" s="271" t="s">
        <v>129</v>
      </c>
    </row>
    <row r="142" s="2" customFormat="1" ht="16.5" customHeight="1">
      <c r="A142" s="38"/>
      <c r="B142" s="39"/>
      <c r="C142" s="226" t="s">
        <v>136</v>
      </c>
      <c r="D142" s="226" t="s">
        <v>131</v>
      </c>
      <c r="E142" s="227" t="s">
        <v>153</v>
      </c>
      <c r="F142" s="228" t="s">
        <v>154</v>
      </c>
      <c r="G142" s="229" t="s">
        <v>149</v>
      </c>
      <c r="H142" s="230">
        <v>15</v>
      </c>
      <c r="I142" s="231"/>
      <c r="J142" s="232">
        <f>ROUND(I142*H142,2)</f>
        <v>0</v>
      </c>
      <c r="K142" s="228" t="s">
        <v>135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0.26000000000000001</v>
      </c>
      <c r="T142" s="236">
        <f>S142*H142</f>
        <v>3.9000000000000004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136</v>
      </c>
      <c r="AT142" s="237" t="s">
        <v>131</v>
      </c>
      <c r="AU142" s="237" t="s">
        <v>85</v>
      </c>
      <c r="AY142" s="17" t="s">
        <v>129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136</v>
      </c>
      <c r="BM142" s="237" t="s">
        <v>155</v>
      </c>
    </row>
    <row r="143" s="13" customFormat="1">
      <c r="A143" s="13"/>
      <c r="B143" s="239"/>
      <c r="C143" s="240"/>
      <c r="D143" s="241" t="s">
        <v>138</v>
      </c>
      <c r="E143" s="242" t="s">
        <v>1</v>
      </c>
      <c r="F143" s="243" t="s">
        <v>156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138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129</v>
      </c>
    </row>
    <row r="144" s="14" customFormat="1">
      <c r="A144" s="14"/>
      <c r="B144" s="250"/>
      <c r="C144" s="251"/>
      <c r="D144" s="241" t="s">
        <v>138</v>
      </c>
      <c r="E144" s="252" t="s">
        <v>1</v>
      </c>
      <c r="F144" s="253" t="s">
        <v>157</v>
      </c>
      <c r="G144" s="251"/>
      <c r="H144" s="254">
        <v>15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138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129</v>
      </c>
    </row>
    <row r="145" s="15" customFormat="1">
      <c r="A145" s="15"/>
      <c r="B145" s="261"/>
      <c r="C145" s="262"/>
      <c r="D145" s="241" t="s">
        <v>138</v>
      </c>
      <c r="E145" s="263" t="s">
        <v>1</v>
      </c>
      <c r="F145" s="264" t="s">
        <v>141</v>
      </c>
      <c r="G145" s="262"/>
      <c r="H145" s="265">
        <v>15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1" t="s">
        <v>138</v>
      </c>
      <c r="AU145" s="271" t="s">
        <v>85</v>
      </c>
      <c r="AV145" s="15" t="s">
        <v>136</v>
      </c>
      <c r="AW145" s="15" t="s">
        <v>32</v>
      </c>
      <c r="AX145" s="15" t="s">
        <v>83</v>
      </c>
      <c r="AY145" s="271" t="s">
        <v>129</v>
      </c>
    </row>
    <row r="146" s="2" customFormat="1" ht="16.5" customHeight="1">
      <c r="A146" s="38"/>
      <c r="B146" s="39"/>
      <c r="C146" s="226" t="s">
        <v>158</v>
      </c>
      <c r="D146" s="226" t="s">
        <v>131</v>
      </c>
      <c r="E146" s="227" t="s">
        <v>153</v>
      </c>
      <c r="F146" s="228" t="s">
        <v>154</v>
      </c>
      <c r="G146" s="229" t="s">
        <v>149</v>
      </c>
      <c r="H146" s="230">
        <v>2</v>
      </c>
      <c r="I146" s="231"/>
      <c r="J146" s="232">
        <f>ROUND(I146*H146,2)</f>
        <v>0</v>
      </c>
      <c r="K146" s="228" t="s">
        <v>135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0.26000000000000001</v>
      </c>
      <c r="T146" s="236">
        <f>S146*H146</f>
        <v>0.52000000000000002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136</v>
      </c>
      <c r="AT146" s="237" t="s">
        <v>131</v>
      </c>
      <c r="AU146" s="237" t="s">
        <v>85</v>
      </c>
      <c r="AY146" s="17" t="s">
        <v>129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136</v>
      </c>
      <c r="BM146" s="237" t="s">
        <v>159</v>
      </c>
    </row>
    <row r="147" s="13" customFormat="1">
      <c r="A147" s="13"/>
      <c r="B147" s="239"/>
      <c r="C147" s="240"/>
      <c r="D147" s="241" t="s">
        <v>138</v>
      </c>
      <c r="E147" s="242" t="s">
        <v>1</v>
      </c>
      <c r="F147" s="243" t="s">
        <v>160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138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129</v>
      </c>
    </row>
    <row r="148" s="14" customFormat="1">
      <c r="A148" s="14"/>
      <c r="B148" s="250"/>
      <c r="C148" s="251"/>
      <c r="D148" s="241" t="s">
        <v>138</v>
      </c>
      <c r="E148" s="252" t="s">
        <v>1</v>
      </c>
      <c r="F148" s="253" t="s">
        <v>85</v>
      </c>
      <c r="G148" s="251"/>
      <c r="H148" s="254">
        <v>2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138</v>
      </c>
      <c r="AU148" s="260" t="s">
        <v>85</v>
      </c>
      <c r="AV148" s="14" t="s">
        <v>85</v>
      </c>
      <c r="AW148" s="14" t="s">
        <v>32</v>
      </c>
      <c r="AX148" s="14" t="s">
        <v>76</v>
      </c>
      <c r="AY148" s="260" t="s">
        <v>129</v>
      </c>
    </row>
    <row r="149" s="15" customFormat="1">
      <c r="A149" s="15"/>
      <c r="B149" s="261"/>
      <c r="C149" s="262"/>
      <c r="D149" s="241" t="s">
        <v>138</v>
      </c>
      <c r="E149" s="263" t="s">
        <v>1</v>
      </c>
      <c r="F149" s="264" t="s">
        <v>141</v>
      </c>
      <c r="G149" s="262"/>
      <c r="H149" s="265">
        <v>2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138</v>
      </c>
      <c r="AU149" s="271" t="s">
        <v>85</v>
      </c>
      <c r="AV149" s="15" t="s">
        <v>136</v>
      </c>
      <c r="AW149" s="15" t="s">
        <v>32</v>
      </c>
      <c r="AX149" s="15" t="s">
        <v>83</v>
      </c>
      <c r="AY149" s="271" t="s">
        <v>129</v>
      </c>
    </row>
    <row r="150" s="2" customFormat="1" ht="16.5" customHeight="1">
      <c r="A150" s="38"/>
      <c r="B150" s="39"/>
      <c r="C150" s="226" t="s">
        <v>161</v>
      </c>
      <c r="D150" s="226" t="s">
        <v>131</v>
      </c>
      <c r="E150" s="227" t="s">
        <v>162</v>
      </c>
      <c r="F150" s="228" t="s">
        <v>163</v>
      </c>
      <c r="G150" s="229" t="s">
        <v>149</v>
      </c>
      <c r="H150" s="230">
        <v>187</v>
      </c>
      <c r="I150" s="231"/>
      <c r="J150" s="232">
        <f>ROUND(I150*H150,2)</f>
        <v>0</v>
      </c>
      <c r="K150" s="228" t="s">
        <v>135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0.26000000000000001</v>
      </c>
      <c r="T150" s="236">
        <f>S150*H150</f>
        <v>48.620000000000005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136</v>
      </c>
      <c r="AT150" s="237" t="s">
        <v>131</v>
      </c>
      <c r="AU150" s="237" t="s">
        <v>85</v>
      </c>
      <c r="AY150" s="17" t="s">
        <v>129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136</v>
      </c>
      <c r="BM150" s="237" t="s">
        <v>164</v>
      </c>
    </row>
    <row r="151" s="13" customFormat="1">
      <c r="A151" s="13"/>
      <c r="B151" s="239"/>
      <c r="C151" s="240"/>
      <c r="D151" s="241" t="s">
        <v>138</v>
      </c>
      <c r="E151" s="242" t="s">
        <v>1</v>
      </c>
      <c r="F151" s="243" t="s">
        <v>165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138</v>
      </c>
      <c r="AU151" s="249" t="s">
        <v>85</v>
      </c>
      <c r="AV151" s="13" t="s">
        <v>83</v>
      </c>
      <c r="AW151" s="13" t="s">
        <v>32</v>
      </c>
      <c r="AX151" s="13" t="s">
        <v>76</v>
      </c>
      <c r="AY151" s="249" t="s">
        <v>129</v>
      </c>
    </row>
    <row r="152" s="14" customFormat="1">
      <c r="A152" s="14"/>
      <c r="B152" s="250"/>
      <c r="C152" s="251"/>
      <c r="D152" s="241" t="s">
        <v>138</v>
      </c>
      <c r="E152" s="252" t="s">
        <v>1</v>
      </c>
      <c r="F152" s="253" t="s">
        <v>166</v>
      </c>
      <c r="G152" s="251"/>
      <c r="H152" s="254">
        <v>187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138</v>
      </c>
      <c r="AU152" s="260" t="s">
        <v>85</v>
      </c>
      <c r="AV152" s="14" t="s">
        <v>85</v>
      </c>
      <c r="AW152" s="14" t="s">
        <v>32</v>
      </c>
      <c r="AX152" s="14" t="s">
        <v>76</v>
      </c>
      <c r="AY152" s="260" t="s">
        <v>129</v>
      </c>
    </row>
    <row r="153" s="15" customFormat="1">
      <c r="A153" s="15"/>
      <c r="B153" s="261"/>
      <c r="C153" s="262"/>
      <c r="D153" s="241" t="s">
        <v>138</v>
      </c>
      <c r="E153" s="263" t="s">
        <v>1</v>
      </c>
      <c r="F153" s="264" t="s">
        <v>141</v>
      </c>
      <c r="G153" s="262"/>
      <c r="H153" s="265">
        <v>187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138</v>
      </c>
      <c r="AU153" s="271" t="s">
        <v>85</v>
      </c>
      <c r="AV153" s="15" t="s">
        <v>136</v>
      </c>
      <c r="AW153" s="15" t="s">
        <v>32</v>
      </c>
      <c r="AX153" s="15" t="s">
        <v>83</v>
      </c>
      <c r="AY153" s="271" t="s">
        <v>129</v>
      </c>
    </row>
    <row r="154" s="2" customFormat="1" ht="16.5" customHeight="1">
      <c r="A154" s="38"/>
      <c r="B154" s="39"/>
      <c r="C154" s="226" t="s">
        <v>167</v>
      </c>
      <c r="D154" s="226" t="s">
        <v>131</v>
      </c>
      <c r="E154" s="227" t="s">
        <v>162</v>
      </c>
      <c r="F154" s="228" t="s">
        <v>163</v>
      </c>
      <c r="G154" s="229" t="s">
        <v>149</v>
      </c>
      <c r="H154" s="230">
        <v>74</v>
      </c>
      <c r="I154" s="231"/>
      <c r="J154" s="232">
        <f>ROUND(I154*H154,2)</f>
        <v>0</v>
      </c>
      <c r="K154" s="228" t="s">
        <v>135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0.26000000000000001</v>
      </c>
      <c r="T154" s="236">
        <f>S154*H154</f>
        <v>19.240000000000002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136</v>
      </c>
      <c r="AT154" s="237" t="s">
        <v>131</v>
      </c>
      <c r="AU154" s="237" t="s">
        <v>85</v>
      </c>
      <c r="AY154" s="17" t="s">
        <v>129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136</v>
      </c>
      <c r="BM154" s="237" t="s">
        <v>168</v>
      </c>
    </row>
    <row r="155" s="13" customFormat="1">
      <c r="A155" s="13"/>
      <c r="B155" s="239"/>
      <c r="C155" s="240"/>
      <c r="D155" s="241" t="s">
        <v>138</v>
      </c>
      <c r="E155" s="242" t="s">
        <v>1</v>
      </c>
      <c r="F155" s="243" t="s">
        <v>169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138</v>
      </c>
      <c r="AU155" s="249" t="s">
        <v>85</v>
      </c>
      <c r="AV155" s="13" t="s">
        <v>83</v>
      </c>
      <c r="AW155" s="13" t="s">
        <v>32</v>
      </c>
      <c r="AX155" s="13" t="s">
        <v>76</v>
      </c>
      <c r="AY155" s="249" t="s">
        <v>129</v>
      </c>
    </row>
    <row r="156" s="14" customFormat="1">
      <c r="A156" s="14"/>
      <c r="B156" s="250"/>
      <c r="C156" s="251"/>
      <c r="D156" s="241" t="s">
        <v>138</v>
      </c>
      <c r="E156" s="252" t="s">
        <v>1</v>
      </c>
      <c r="F156" s="253" t="s">
        <v>170</v>
      </c>
      <c r="G156" s="251"/>
      <c r="H156" s="254">
        <v>74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138</v>
      </c>
      <c r="AU156" s="260" t="s">
        <v>85</v>
      </c>
      <c r="AV156" s="14" t="s">
        <v>85</v>
      </c>
      <c r="AW156" s="14" t="s">
        <v>32</v>
      </c>
      <c r="AX156" s="14" t="s">
        <v>76</v>
      </c>
      <c r="AY156" s="260" t="s">
        <v>129</v>
      </c>
    </row>
    <row r="157" s="15" customFormat="1">
      <c r="A157" s="15"/>
      <c r="B157" s="261"/>
      <c r="C157" s="262"/>
      <c r="D157" s="241" t="s">
        <v>138</v>
      </c>
      <c r="E157" s="263" t="s">
        <v>1</v>
      </c>
      <c r="F157" s="264" t="s">
        <v>141</v>
      </c>
      <c r="G157" s="262"/>
      <c r="H157" s="265">
        <v>74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1" t="s">
        <v>138</v>
      </c>
      <c r="AU157" s="271" t="s">
        <v>85</v>
      </c>
      <c r="AV157" s="15" t="s">
        <v>136</v>
      </c>
      <c r="AW157" s="15" t="s">
        <v>32</v>
      </c>
      <c r="AX157" s="15" t="s">
        <v>83</v>
      </c>
      <c r="AY157" s="271" t="s">
        <v>129</v>
      </c>
    </row>
    <row r="158" s="2" customFormat="1" ht="16.5" customHeight="1">
      <c r="A158" s="38"/>
      <c r="B158" s="39"/>
      <c r="C158" s="226" t="s">
        <v>171</v>
      </c>
      <c r="D158" s="226" t="s">
        <v>131</v>
      </c>
      <c r="E158" s="227" t="s">
        <v>162</v>
      </c>
      <c r="F158" s="228" t="s">
        <v>163</v>
      </c>
      <c r="G158" s="229" t="s">
        <v>149</v>
      </c>
      <c r="H158" s="230">
        <v>52</v>
      </c>
      <c r="I158" s="231"/>
      <c r="J158" s="232">
        <f>ROUND(I158*H158,2)</f>
        <v>0</v>
      </c>
      <c r="K158" s="228" t="s">
        <v>135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0.26000000000000001</v>
      </c>
      <c r="T158" s="236">
        <f>S158*H158</f>
        <v>13.52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136</v>
      </c>
      <c r="AT158" s="237" t="s">
        <v>131</v>
      </c>
      <c r="AU158" s="237" t="s">
        <v>85</v>
      </c>
      <c r="AY158" s="17" t="s">
        <v>129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136</v>
      </c>
      <c r="BM158" s="237" t="s">
        <v>172</v>
      </c>
    </row>
    <row r="159" s="13" customFormat="1">
      <c r="A159" s="13"/>
      <c r="B159" s="239"/>
      <c r="C159" s="240"/>
      <c r="D159" s="241" t="s">
        <v>138</v>
      </c>
      <c r="E159" s="242" t="s">
        <v>1</v>
      </c>
      <c r="F159" s="243" t="s">
        <v>173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138</v>
      </c>
      <c r="AU159" s="249" t="s">
        <v>85</v>
      </c>
      <c r="AV159" s="13" t="s">
        <v>83</v>
      </c>
      <c r="AW159" s="13" t="s">
        <v>32</v>
      </c>
      <c r="AX159" s="13" t="s">
        <v>76</v>
      </c>
      <c r="AY159" s="249" t="s">
        <v>129</v>
      </c>
    </row>
    <row r="160" s="14" customFormat="1">
      <c r="A160" s="14"/>
      <c r="B160" s="250"/>
      <c r="C160" s="251"/>
      <c r="D160" s="241" t="s">
        <v>138</v>
      </c>
      <c r="E160" s="252" t="s">
        <v>1</v>
      </c>
      <c r="F160" s="253" t="s">
        <v>174</v>
      </c>
      <c r="G160" s="251"/>
      <c r="H160" s="254">
        <v>52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138</v>
      </c>
      <c r="AU160" s="260" t="s">
        <v>85</v>
      </c>
      <c r="AV160" s="14" t="s">
        <v>85</v>
      </c>
      <c r="AW160" s="14" t="s">
        <v>32</v>
      </c>
      <c r="AX160" s="14" t="s">
        <v>76</v>
      </c>
      <c r="AY160" s="260" t="s">
        <v>129</v>
      </c>
    </row>
    <row r="161" s="15" customFormat="1">
      <c r="A161" s="15"/>
      <c r="B161" s="261"/>
      <c r="C161" s="262"/>
      <c r="D161" s="241" t="s">
        <v>138</v>
      </c>
      <c r="E161" s="263" t="s">
        <v>1</v>
      </c>
      <c r="F161" s="264" t="s">
        <v>141</v>
      </c>
      <c r="G161" s="262"/>
      <c r="H161" s="265">
        <v>52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138</v>
      </c>
      <c r="AU161" s="271" t="s">
        <v>85</v>
      </c>
      <c r="AV161" s="15" t="s">
        <v>136</v>
      </c>
      <c r="AW161" s="15" t="s">
        <v>32</v>
      </c>
      <c r="AX161" s="15" t="s">
        <v>83</v>
      </c>
      <c r="AY161" s="271" t="s">
        <v>129</v>
      </c>
    </row>
    <row r="162" s="2" customFormat="1" ht="21.75" customHeight="1">
      <c r="A162" s="38"/>
      <c r="B162" s="39"/>
      <c r="C162" s="226" t="s">
        <v>175</v>
      </c>
      <c r="D162" s="226" t="s">
        <v>131</v>
      </c>
      <c r="E162" s="227" t="s">
        <v>176</v>
      </c>
      <c r="F162" s="228" t="s">
        <v>177</v>
      </c>
      <c r="G162" s="229" t="s">
        <v>149</v>
      </c>
      <c r="H162" s="230">
        <v>187</v>
      </c>
      <c r="I162" s="231"/>
      <c r="J162" s="232">
        <f>ROUND(I162*H162,2)</f>
        <v>0</v>
      </c>
      <c r="K162" s="228" t="s">
        <v>135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0.44</v>
      </c>
      <c r="T162" s="236">
        <f>S162*H162</f>
        <v>82.280000000000001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136</v>
      </c>
      <c r="AT162" s="237" t="s">
        <v>131</v>
      </c>
      <c r="AU162" s="237" t="s">
        <v>85</v>
      </c>
      <c r="AY162" s="17" t="s">
        <v>129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136</v>
      </c>
      <c r="BM162" s="237" t="s">
        <v>178</v>
      </c>
    </row>
    <row r="163" s="13" customFormat="1">
      <c r="A163" s="13"/>
      <c r="B163" s="239"/>
      <c r="C163" s="240"/>
      <c r="D163" s="241" t="s">
        <v>138</v>
      </c>
      <c r="E163" s="242" t="s">
        <v>1</v>
      </c>
      <c r="F163" s="243" t="s">
        <v>179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138</v>
      </c>
      <c r="AU163" s="249" t="s">
        <v>85</v>
      </c>
      <c r="AV163" s="13" t="s">
        <v>83</v>
      </c>
      <c r="AW163" s="13" t="s">
        <v>32</v>
      </c>
      <c r="AX163" s="13" t="s">
        <v>76</v>
      </c>
      <c r="AY163" s="249" t="s">
        <v>129</v>
      </c>
    </row>
    <row r="164" s="14" customFormat="1">
      <c r="A164" s="14"/>
      <c r="B164" s="250"/>
      <c r="C164" s="251"/>
      <c r="D164" s="241" t="s">
        <v>138</v>
      </c>
      <c r="E164" s="252" t="s">
        <v>1</v>
      </c>
      <c r="F164" s="253" t="s">
        <v>166</v>
      </c>
      <c r="G164" s="251"/>
      <c r="H164" s="254">
        <v>187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138</v>
      </c>
      <c r="AU164" s="260" t="s">
        <v>85</v>
      </c>
      <c r="AV164" s="14" t="s">
        <v>85</v>
      </c>
      <c r="AW164" s="14" t="s">
        <v>32</v>
      </c>
      <c r="AX164" s="14" t="s">
        <v>76</v>
      </c>
      <c r="AY164" s="260" t="s">
        <v>129</v>
      </c>
    </row>
    <row r="165" s="15" customFormat="1">
      <c r="A165" s="15"/>
      <c r="B165" s="261"/>
      <c r="C165" s="262"/>
      <c r="D165" s="241" t="s">
        <v>138</v>
      </c>
      <c r="E165" s="263" t="s">
        <v>1</v>
      </c>
      <c r="F165" s="264" t="s">
        <v>141</v>
      </c>
      <c r="G165" s="262"/>
      <c r="H165" s="265">
        <v>187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1" t="s">
        <v>138</v>
      </c>
      <c r="AU165" s="271" t="s">
        <v>85</v>
      </c>
      <c r="AV165" s="15" t="s">
        <v>136</v>
      </c>
      <c r="AW165" s="15" t="s">
        <v>32</v>
      </c>
      <c r="AX165" s="15" t="s">
        <v>83</v>
      </c>
      <c r="AY165" s="271" t="s">
        <v>129</v>
      </c>
    </row>
    <row r="166" s="2" customFormat="1" ht="21.75" customHeight="1">
      <c r="A166" s="38"/>
      <c r="B166" s="39"/>
      <c r="C166" s="226" t="s">
        <v>140</v>
      </c>
      <c r="D166" s="226" t="s">
        <v>131</v>
      </c>
      <c r="E166" s="227" t="s">
        <v>180</v>
      </c>
      <c r="F166" s="228" t="s">
        <v>181</v>
      </c>
      <c r="G166" s="229" t="s">
        <v>149</v>
      </c>
      <c r="H166" s="230">
        <v>74</v>
      </c>
      <c r="I166" s="231"/>
      <c r="J166" s="232">
        <f>ROUND(I166*H166,2)</f>
        <v>0</v>
      </c>
      <c r="K166" s="228" t="s">
        <v>135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0.57999999999999996</v>
      </c>
      <c r="T166" s="236">
        <f>S166*H166</f>
        <v>42.919999999999995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136</v>
      </c>
      <c r="AT166" s="237" t="s">
        <v>131</v>
      </c>
      <c r="AU166" s="237" t="s">
        <v>85</v>
      </c>
      <c r="AY166" s="17" t="s">
        <v>129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136</v>
      </c>
      <c r="BM166" s="237" t="s">
        <v>182</v>
      </c>
    </row>
    <row r="167" s="13" customFormat="1">
      <c r="A167" s="13"/>
      <c r="B167" s="239"/>
      <c r="C167" s="240"/>
      <c r="D167" s="241" t="s">
        <v>138</v>
      </c>
      <c r="E167" s="242" t="s">
        <v>1</v>
      </c>
      <c r="F167" s="243" t="s">
        <v>169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138</v>
      </c>
      <c r="AU167" s="249" t="s">
        <v>85</v>
      </c>
      <c r="AV167" s="13" t="s">
        <v>83</v>
      </c>
      <c r="AW167" s="13" t="s">
        <v>32</v>
      </c>
      <c r="AX167" s="13" t="s">
        <v>76</v>
      </c>
      <c r="AY167" s="249" t="s">
        <v>129</v>
      </c>
    </row>
    <row r="168" s="14" customFormat="1">
      <c r="A168" s="14"/>
      <c r="B168" s="250"/>
      <c r="C168" s="251"/>
      <c r="D168" s="241" t="s">
        <v>138</v>
      </c>
      <c r="E168" s="252" t="s">
        <v>1</v>
      </c>
      <c r="F168" s="253" t="s">
        <v>170</v>
      </c>
      <c r="G168" s="251"/>
      <c r="H168" s="254">
        <v>74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138</v>
      </c>
      <c r="AU168" s="260" t="s">
        <v>85</v>
      </c>
      <c r="AV168" s="14" t="s">
        <v>85</v>
      </c>
      <c r="AW168" s="14" t="s">
        <v>32</v>
      </c>
      <c r="AX168" s="14" t="s">
        <v>76</v>
      </c>
      <c r="AY168" s="260" t="s">
        <v>129</v>
      </c>
    </row>
    <row r="169" s="15" customFormat="1">
      <c r="A169" s="15"/>
      <c r="B169" s="261"/>
      <c r="C169" s="262"/>
      <c r="D169" s="241" t="s">
        <v>138</v>
      </c>
      <c r="E169" s="263" t="s">
        <v>1</v>
      </c>
      <c r="F169" s="264" t="s">
        <v>141</v>
      </c>
      <c r="G169" s="262"/>
      <c r="H169" s="265">
        <v>74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1" t="s">
        <v>138</v>
      </c>
      <c r="AU169" s="271" t="s">
        <v>85</v>
      </c>
      <c r="AV169" s="15" t="s">
        <v>136</v>
      </c>
      <c r="AW169" s="15" t="s">
        <v>32</v>
      </c>
      <c r="AX169" s="15" t="s">
        <v>83</v>
      </c>
      <c r="AY169" s="271" t="s">
        <v>129</v>
      </c>
    </row>
    <row r="170" s="2" customFormat="1" ht="21.75" customHeight="1">
      <c r="A170" s="38"/>
      <c r="B170" s="39"/>
      <c r="C170" s="226" t="s">
        <v>183</v>
      </c>
      <c r="D170" s="226" t="s">
        <v>131</v>
      </c>
      <c r="E170" s="227" t="s">
        <v>180</v>
      </c>
      <c r="F170" s="228" t="s">
        <v>181</v>
      </c>
      <c r="G170" s="229" t="s">
        <v>149</v>
      </c>
      <c r="H170" s="230">
        <v>52</v>
      </c>
      <c r="I170" s="231"/>
      <c r="J170" s="232">
        <f>ROUND(I170*H170,2)</f>
        <v>0</v>
      </c>
      <c r="K170" s="228" t="s">
        <v>135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0.57999999999999996</v>
      </c>
      <c r="T170" s="236">
        <f>S170*H170</f>
        <v>30.159999999999997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136</v>
      </c>
      <c r="AT170" s="237" t="s">
        <v>131</v>
      </c>
      <c r="AU170" s="237" t="s">
        <v>85</v>
      </c>
      <c r="AY170" s="17" t="s">
        <v>129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136</v>
      </c>
      <c r="BM170" s="237" t="s">
        <v>184</v>
      </c>
    </row>
    <row r="171" s="13" customFormat="1">
      <c r="A171" s="13"/>
      <c r="B171" s="239"/>
      <c r="C171" s="240"/>
      <c r="D171" s="241" t="s">
        <v>138</v>
      </c>
      <c r="E171" s="242" t="s">
        <v>1</v>
      </c>
      <c r="F171" s="243" t="s">
        <v>185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138</v>
      </c>
      <c r="AU171" s="249" t="s">
        <v>85</v>
      </c>
      <c r="AV171" s="13" t="s">
        <v>83</v>
      </c>
      <c r="AW171" s="13" t="s">
        <v>32</v>
      </c>
      <c r="AX171" s="13" t="s">
        <v>76</v>
      </c>
      <c r="AY171" s="249" t="s">
        <v>129</v>
      </c>
    </row>
    <row r="172" s="14" customFormat="1">
      <c r="A172" s="14"/>
      <c r="B172" s="250"/>
      <c r="C172" s="251"/>
      <c r="D172" s="241" t="s">
        <v>138</v>
      </c>
      <c r="E172" s="252" t="s">
        <v>1</v>
      </c>
      <c r="F172" s="253" t="s">
        <v>186</v>
      </c>
      <c r="G172" s="251"/>
      <c r="H172" s="254">
        <v>52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138</v>
      </c>
      <c r="AU172" s="260" t="s">
        <v>85</v>
      </c>
      <c r="AV172" s="14" t="s">
        <v>85</v>
      </c>
      <c r="AW172" s="14" t="s">
        <v>32</v>
      </c>
      <c r="AX172" s="14" t="s">
        <v>76</v>
      </c>
      <c r="AY172" s="260" t="s">
        <v>129</v>
      </c>
    </row>
    <row r="173" s="15" customFormat="1">
      <c r="A173" s="15"/>
      <c r="B173" s="261"/>
      <c r="C173" s="262"/>
      <c r="D173" s="241" t="s">
        <v>138</v>
      </c>
      <c r="E173" s="263" t="s">
        <v>1</v>
      </c>
      <c r="F173" s="264" t="s">
        <v>141</v>
      </c>
      <c r="G173" s="262"/>
      <c r="H173" s="265">
        <v>52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138</v>
      </c>
      <c r="AU173" s="271" t="s">
        <v>85</v>
      </c>
      <c r="AV173" s="15" t="s">
        <v>136</v>
      </c>
      <c r="AW173" s="15" t="s">
        <v>32</v>
      </c>
      <c r="AX173" s="15" t="s">
        <v>83</v>
      </c>
      <c r="AY173" s="271" t="s">
        <v>129</v>
      </c>
    </row>
    <row r="174" s="2" customFormat="1" ht="16.5" customHeight="1">
      <c r="A174" s="38"/>
      <c r="B174" s="39"/>
      <c r="C174" s="226" t="s">
        <v>8</v>
      </c>
      <c r="D174" s="226" t="s">
        <v>131</v>
      </c>
      <c r="E174" s="227" t="s">
        <v>187</v>
      </c>
      <c r="F174" s="228" t="s">
        <v>188</v>
      </c>
      <c r="G174" s="229" t="s">
        <v>149</v>
      </c>
      <c r="H174" s="230">
        <v>801</v>
      </c>
      <c r="I174" s="231"/>
      <c r="J174" s="232">
        <f>ROUND(I174*H174,2)</f>
        <v>0</v>
      </c>
      <c r="K174" s="228" t="s">
        <v>135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0.28999999999999998</v>
      </c>
      <c r="T174" s="236">
        <f>S174*H174</f>
        <v>232.28999999999999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136</v>
      </c>
      <c r="AT174" s="237" t="s">
        <v>131</v>
      </c>
      <c r="AU174" s="237" t="s">
        <v>85</v>
      </c>
      <c r="AY174" s="17" t="s">
        <v>129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136</v>
      </c>
      <c r="BM174" s="237" t="s">
        <v>189</v>
      </c>
    </row>
    <row r="175" s="13" customFormat="1">
      <c r="A175" s="13"/>
      <c r="B175" s="239"/>
      <c r="C175" s="240"/>
      <c r="D175" s="241" t="s">
        <v>138</v>
      </c>
      <c r="E175" s="242" t="s">
        <v>1</v>
      </c>
      <c r="F175" s="243" t="s">
        <v>190</v>
      </c>
      <c r="G175" s="240"/>
      <c r="H175" s="242" t="s">
        <v>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138</v>
      </c>
      <c r="AU175" s="249" t="s">
        <v>85</v>
      </c>
      <c r="AV175" s="13" t="s">
        <v>83</v>
      </c>
      <c r="AW175" s="13" t="s">
        <v>32</v>
      </c>
      <c r="AX175" s="13" t="s">
        <v>76</v>
      </c>
      <c r="AY175" s="249" t="s">
        <v>129</v>
      </c>
    </row>
    <row r="176" s="14" customFormat="1">
      <c r="A176" s="14"/>
      <c r="B176" s="250"/>
      <c r="C176" s="251"/>
      <c r="D176" s="241" t="s">
        <v>138</v>
      </c>
      <c r="E176" s="252" t="s">
        <v>1</v>
      </c>
      <c r="F176" s="253" t="s">
        <v>191</v>
      </c>
      <c r="G176" s="251"/>
      <c r="H176" s="254">
        <v>801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138</v>
      </c>
      <c r="AU176" s="260" t="s">
        <v>85</v>
      </c>
      <c r="AV176" s="14" t="s">
        <v>85</v>
      </c>
      <c r="AW176" s="14" t="s">
        <v>32</v>
      </c>
      <c r="AX176" s="14" t="s">
        <v>76</v>
      </c>
      <c r="AY176" s="260" t="s">
        <v>129</v>
      </c>
    </row>
    <row r="177" s="15" customFormat="1">
      <c r="A177" s="15"/>
      <c r="B177" s="261"/>
      <c r="C177" s="262"/>
      <c r="D177" s="241" t="s">
        <v>138</v>
      </c>
      <c r="E177" s="263" t="s">
        <v>1</v>
      </c>
      <c r="F177" s="264" t="s">
        <v>141</v>
      </c>
      <c r="G177" s="262"/>
      <c r="H177" s="265">
        <v>801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138</v>
      </c>
      <c r="AU177" s="271" t="s">
        <v>85</v>
      </c>
      <c r="AV177" s="15" t="s">
        <v>136</v>
      </c>
      <c r="AW177" s="15" t="s">
        <v>32</v>
      </c>
      <c r="AX177" s="15" t="s">
        <v>83</v>
      </c>
      <c r="AY177" s="271" t="s">
        <v>129</v>
      </c>
    </row>
    <row r="178" s="2" customFormat="1" ht="16.5" customHeight="1">
      <c r="A178" s="38"/>
      <c r="B178" s="39"/>
      <c r="C178" s="226" t="s">
        <v>192</v>
      </c>
      <c r="D178" s="226" t="s">
        <v>131</v>
      </c>
      <c r="E178" s="227" t="s">
        <v>193</v>
      </c>
      <c r="F178" s="228" t="s">
        <v>194</v>
      </c>
      <c r="G178" s="229" t="s">
        <v>149</v>
      </c>
      <c r="H178" s="230">
        <v>801</v>
      </c>
      <c r="I178" s="231"/>
      <c r="J178" s="232">
        <f>ROUND(I178*H178,2)</f>
        <v>0</v>
      </c>
      <c r="K178" s="228" t="s">
        <v>135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0.23999999999999999</v>
      </c>
      <c r="T178" s="236">
        <f>S178*H178</f>
        <v>192.23999999999998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136</v>
      </c>
      <c r="AT178" s="237" t="s">
        <v>131</v>
      </c>
      <c r="AU178" s="237" t="s">
        <v>85</v>
      </c>
      <c r="AY178" s="17" t="s">
        <v>129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136</v>
      </c>
      <c r="BM178" s="237" t="s">
        <v>195</v>
      </c>
    </row>
    <row r="179" s="13" customFormat="1">
      <c r="A179" s="13"/>
      <c r="B179" s="239"/>
      <c r="C179" s="240"/>
      <c r="D179" s="241" t="s">
        <v>138</v>
      </c>
      <c r="E179" s="242" t="s">
        <v>1</v>
      </c>
      <c r="F179" s="243" t="s">
        <v>196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138</v>
      </c>
      <c r="AU179" s="249" t="s">
        <v>85</v>
      </c>
      <c r="AV179" s="13" t="s">
        <v>83</v>
      </c>
      <c r="AW179" s="13" t="s">
        <v>32</v>
      </c>
      <c r="AX179" s="13" t="s">
        <v>76</v>
      </c>
      <c r="AY179" s="249" t="s">
        <v>129</v>
      </c>
    </row>
    <row r="180" s="14" customFormat="1">
      <c r="A180" s="14"/>
      <c r="B180" s="250"/>
      <c r="C180" s="251"/>
      <c r="D180" s="241" t="s">
        <v>138</v>
      </c>
      <c r="E180" s="252" t="s">
        <v>1</v>
      </c>
      <c r="F180" s="253" t="s">
        <v>191</v>
      </c>
      <c r="G180" s="251"/>
      <c r="H180" s="254">
        <v>801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138</v>
      </c>
      <c r="AU180" s="260" t="s">
        <v>85</v>
      </c>
      <c r="AV180" s="14" t="s">
        <v>85</v>
      </c>
      <c r="AW180" s="14" t="s">
        <v>32</v>
      </c>
      <c r="AX180" s="14" t="s">
        <v>76</v>
      </c>
      <c r="AY180" s="260" t="s">
        <v>129</v>
      </c>
    </row>
    <row r="181" s="15" customFormat="1">
      <c r="A181" s="15"/>
      <c r="B181" s="261"/>
      <c r="C181" s="262"/>
      <c r="D181" s="241" t="s">
        <v>138</v>
      </c>
      <c r="E181" s="263" t="s">
        <v>1</v>
      </c>
      <c r="F181" s="264" t="s">
        <v>141</v>
      </c>
      <c r="G181" s="262"/>
      <c r="H181" s="265">
        <v>801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1" t="s">
        <v>138</v>
      </c>
      <c r="AU181" s="271" t="s">
        <v>85</v>
      </c>
      <c r="AV181" s="15" t="s">
        <v>136</v>
      </c>
      <c r="AW181" s="15" t="s">
        <v>32</v>
      </c>
      <c r="AX181" s="15" t="s">
        <v>83</v>
      </c>
      <c r="AY181" s="271" t="s">
        <v>129</v>
      </c>
    </row>
    <row r="182" s="2" customFormat="1" ht="16.5" customHeight="1">
      <c r="A182" s="38"/>
      <c r="B182" s="39"/>
      <c r="C182" s="226" t="s">
        <v>197</v>
      </c>
      <c r="D182" s="226" t="s">
        <v>131</v>
      </c>
      <c r="E182" s="227" t="s">
        <v>198</v>
      </c>
      <c r="F182" s="228" t="s">
        <v>199</v>
      </c>
      <c r="G182" s="229" t="s">
        <v>149</v>
      </c>
      <c r="H182" s="230">
        <v>801</v>
      </c>
      <c r="I182" s="231"/>
      <c r="J182" s="232">
        <f>ROUND(I182*H182,2)</f>
        <v>0</v>
      </c>
      <c r="K182" s="228" t="s">
        <v>135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0.22</v>
      </c>
      <c r="T182" s="236">
        <f>S182*H182</f>
        <v>176.22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136</v>
      </c>
      <c r="AT182" s="237" t="s">
        <v>131</v>
      </c>
      <c r="AU182" s="237" t="s">
        <v>85</v>
      </c>
      <c r="AY182" s="17" t="s">
        <v>129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136</v>
      </c>
      <c r="BM182" s="237" t="s">
        <v>200</v>
      </c>
    </row>
    <row r="183" s="13" customFormat="1">
      <c r="A183" s="13"/>
      <c r="B183" s="239"/>
      <c r="C183" s="240"/>
      <c r="D183" s="241" t="s">
        <v>138</v>
      </c>
      <c r="E183" s="242" t="s">
        <v>1</v>
      </c>
      <c r="F183" s="243" t="s">
        <v>201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138</v>
      </c>
      <c r="AU183" s="249" t="s">
        <v>85</v>
      </c>
      <c r="AV183" s="13" t="s">
        <v>83</v>
      </c>
      <c r="AW183" s="13" t="s">
        <v>32</v>
      </c>
      <c r="AX183" s="13" t="s">
        <v>76</v>
      </c>
      <c r="AY183" s="249" t="s">
        <v>129</v>
      </c>
    </row>
    <row r="184" s="14" customFormat="1">
      <c r="A184" s="14"/>
      <c r="B184" s="250"/>
      <c r="C184" s="251"/>
      <c r="D184" s="241" t="s">
        <v>138</v>
      </c>
      <c r="E184" s="252" t="s">
        <v>1</v>
      </c>
      <c r="F184" s="253" t="s">
        <v>191</v>
      </c>
      <c r="G184" s="251"/>
      <c r="H184" s="254">
        <v>801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138</v>
      </c>
      <c r="AU184" s="260" t="s">
        <v>85</v>
      </c>
      <c r="AV184" s="14" t="s">
        <v>85</v>
      </c>
      <c r="AW184" s="14" t="s">
        <v>32</v>
      </c>
      <c r="AX184" s="14" t="s">
        <v>76</v>
      </c>
      <c r="AY184" s="260" t="s">
        <v>129</v>
      </c>
    </row>
    <row r="185" s="15" customFormat="1">
      <c r="A185" s="15"/>
      <c r="B185" s="261"/>
      <c r="C185" s="262"/>
      <c r="D185" s="241" t="s">
        <v>138</v>
      </c>
      <c r="E185" s="263" t="s">
        <v>1</v>
      </c>
      <c r="F185" s="264" t="s">
        <v>141</v>
      </c>
      <c r="G185" s="262"/>
      <c r="H185" s="265">
        <v>801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1" t="s">
        <v>138</v>
      </c>
      <c r="AU185" s="271" t="s">
        <v>85</v>
      </c>
      <c r="AV185" s="15" t="s">
        <v>136</v>
      </c>
      <c r="AW185" s="15" t="s">
        <v>32</v>
      </c>
      <c r="AX185" s="15" t="s">
        <v>83</v>
      </c>
      <c r="AY185" s="271" t="s">
        <v>129</v>
      </c>
    </row>
    <row r="186" s="2" customFormat="1" ht="16.5" customHeight="1">
      <c r="A186" s="38"/>
      <c r="B186" s="39"/>
      <c r="C186" s="226" t="s">
        <v>202</v>
      </c>
      <c r="D186" s="226" t="s">
        <v>131</v>
      </c>
      <c r="E186" s="227" t="s">
        <v>203</v>
      </c>
      <c r="F186" s="228" t="s">
        <v>204</v>
      </c>
      <c r="G186" s="229" t="s">
        <v>149</v>
      </c>
      <c r="H186" s="230">
        <v>15</v>
      </c>
      <c r="I186" s="231"/>
      <c r="J186" s="232">
        <f>ROUND(I186*H186,2)</f>
        <v>0</v>
      </c>
      <c r="K186" s="228" t="s">
        <v>135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0.28999999999999998</v>
      </c>
      <c r="T186" s="236">
        <f>S186*H186</f>
        <v>4.3499999999999996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136</v>
      </c>
      <c r="AT186" s="237" t="s">
        <v>131</v>
      </c>
      <c r="AU186" s="237" t="s">
        <v>85</v>
      </c>
      <c r="AY186" s="17" t="s">
        <v>129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136</v>
      </c>
      <c r="BM186" s="237" t="s">
        <v>205</v>
      </c>
    </row>
    <row r="187" s="13" customFormat="1">
      <c r="A187" s="13"/>
      <c r="B187" s="239"/>
      <c r="C187" s="240"/>
      <c r="D187" s="241" t="s">
        <v>138</v>
      </c>
      <c r="E187" s="242" t="s">
        <v>1</v>
      </c>
      <c r="F187" s="243" t="s">
        <v>206</v>
      </c>
      <c r="G187" s="240"/>
      <c r="H187" s="242" t="s">
        <v>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138</v>
      </c>
      <c r="AU187" s="249" t="s">
        <v>85</v>
      </c>
      <c r="AV187" s="13" t="s">
        <v>83</v>
      </c>
      <c r="AW187" s="13" t="s">
        <v>32</v>
      </c>
      <c r="AX187" s="13" t="s">
        <v>76</v>
      </c>
      <c r="AY187" s="249" t="s">
        <v>129</v>
      </c>
    </row>
    <row r="188" s="14" customFormat="1">
      <c r="A188" s="14"/>
      <c r="B188" s="250"/>
      <c r="C188" s="251"/>
      <c r="D188" s="241" t="s">
        <v>138</v>
      </c>
      <c r="E188" s="252" t="s">
        <v>1</v>
      </c>
      <c r="F188" s="253" t="s">
        <v>202</v>
      </c>
      <c r="G188" s="251"/>
      <c r="H188" s="254">
        <v>15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138</v>
      </c>
      <c r="AU188" s="260" t="s">
        <v>85</v>
      </c>
      <c r="AV188" s="14" t="s">
        <v>85</v>
      </c>
      <c r="AW188" s="14" t="s">
        <v>32</v>
      </c>
      <c r="AX188" s="14" t="s">
        <v>76</v>
      </c>
      <c r="AY188" s="260" t="s">
        <v>129</v>
      </c>
    </row>
    <row r="189" s="15" customFormat="1">
      <c r="A189" s="15"/>
      <c r="B189" s="261"/>
      <c r="C189" s="262"/>
      <c r="D189" s="241" t="s">
        <v>138</v>
      </c>
      <c r="E189" s="263" t="s">
        <v>1</v>
      </c>
      <c r="F189" s="264" t="s">
        <v>141</v>
      </c>
      <c r="G189" s="262"/>
      <c r="H189" s="265">
        <v>15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1" t="s">
        <v>138</v>
      </c>
      <c r="AU189" s="271" t="s">
        <v>85</v>
      </c>
      <c r="AV189" s="15" t="s">
        <v>136</v>
      </c>
      <c r="AW189" s="15" t="s">
        <v>32</v>
      </c>
      <c r="AX189" s="15" t="s">
        <v>83</v>
      </c>
      <c r="AY189" s="271" t="s">
        <v>129</v>
      </c>
    </row>
    <row r="190" s="2" customFormat="1" ht="16.5" customHeight="1">
      <c r="A190" s="38"/>
      <c r="B190" s="39"/>
      <c r="C190" s="226" t="s">
        <v>207</v>
      </c>
      <c r="D190" s="226" t="s">
        <v>131</v>
      </c>
      <c r="E190" s="227" t="s">
        <v>208</v>
      </c>
      <c r="F190" s="228" t="s">
        <v>209</v>
      </c>
      <c r="G190" s="229" t="s">
        <v>149</v>
      </c>
      <c r="H190" s="230">
        <v>2</v>
      </c>
      <c r="I190" s="231"/>
      <c r="J190" s="232">
        <f>ROUND(I190*H190,2)</f>
        <v>0</v>
      </c>
      <c r="K190" s="228" t="s">
        <v>135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0.44</v>
      </c>
      <c r="T190" s="236">
        <f>S190*H190</f>
        <v>0.88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136</v>
      </c>
      <c r="AT190" s="237" t="s">
        <v>131</v>
      </c>
      <c r="AU190" s="237" t="s">
        <v>85</v>
      </c>
      <c r="AY190" s="17" t="s">
        <v>129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136</v>
      </c>
      <c r="BM190" s="237" t="s">
        <v>210</v>
      </c>
    </row>
    <row r="191" s="13" customFormat="1">
      <c r="A191" s="13"/>
      <c r="B191" s="239"/>
      <c r="C191" s="240"/>
      <c r="D191" s="241" t="s">
        <v>138</v>
      </c>
      <c r="E191" s="242" t="s">
        <v>1</v>
      </c>
      <c r="F191" s="243" t="s">
        <v>211</v>
      </c>
      <c r="G191" s="240"/>
      <c r="H191" s="242" t="s">
        <v>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138</v>
      </c>
      <c r="AU191" s="249" t="s">
        <v>85</v>
      </c>
      <c r="AV191" s="13" t="s">
        <v>83</v>
      </c>
      <c r="AW191" s="13" t="s">
        <v>32</v>
      </c>
      <c r="AX191" s="13" t="s">
        <v>76</v>
      </c>
      <c r="AY191" s="249" t="s">
        <v>129</v>
      </c>
    </row>
    <row r="192" s="14" customFormat="1">
      <c r="A192" s="14"/>
      <c r="B192" s="250"/>
      <c r="C192" s="251"/>
      <c r="D192" s="241" t="s">
        <v>138</v>
      </c>
      <c r="E192" s="252" t="s">
        <v>1</v>
      </c>
      <c r="F192" s="253" t="s">
        <v>85</v>
      </c>
      <c r="G192" s="251"/>
      <c r="H192" s="254">
        <v>2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138</v>
      </c>
      <c r="AU192" s="260" t="s">
        <v>85</v>
      </c>
      <c r="AV192" s="14" t="s">
        <v>85</v>
      </c>
      <c r="AW192" s="14" t="s">
        <v>32</v>
      </c>
      <c r="AX192" s="14" t="s">
        <v>76</v>
      </c>
      <c r="AY192" s="260" t="s">
        <v>129</v>
      </c>
    </row>
    <row r="193" s="15" customFormat="1">
      <c r="A193" s="15"/>
      <c r="B193" s="261"/>
      <c r="C193" s="262"/>
      <c r="D193" s="241" t="s">
        <v>138</v>
      </c>
      <c r="E193" s="263" t="s">
        <v>1</v>
      </c>
      <c r="F193" s="264" t="s">
        <v>141</v>
      </c>
      <c r="G193" s="262"/>
      <c r="H193" s="265">
        <v>2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138</v>
      </c>
      <c r="AU193" s="271" t="s">
        <v>85</v>
      </c>
      <c r="AV193" s="15" t="s">
        <v>136</v>
      </c>
      <c r="AW193" s="15" t="s">
        <v>32</v>
      </c>
      <c r="AX193" s="15" t="s">
        <v>83</v>
      </c>
      <c r="AY193" s="271" t="s">
        <v>129</v>
      </c>
    </row>
    <row r="194" s="2" customFormat="1" ht="16.5" customHeight="1">
      <c r="A194" s="38"/>
      <c r="B194" s="39"/>
      <c r="C194" s="226" t="s">
        <v>212</v>
      </c>
      <c r="D194" s="226" t="s">
        <v>131</v>
      </c>
      <c r="E194" s="227" t="s">
        <v>213</v>
      </c>
      <c r="F194" s="228" t="s">
        <v>214</v>
      </c>
      <c r="G194" s="229" t="s">
        <v>149</v>
      </c>
      <c r="H194" s="230">
        <v>15</v>
      </c>
      <c r="I194" s="231"/>
      <c r="J194" s="232">
        <f>ROUND(I194*H194,2)</f>
        <v>0</v>
      </c>
      <c r="K194" s="228" t="s">
        <v>135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0.57999999999999996</v>
      </c>
      <c r="T194" s="236">
        <f>S194*H194</f>
        <v>8.6999999999999993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136</v>
      </c>
      <c r="AT194" s="237" t="s">
        <v>131</v>
      </c>
      <c r="AU194" s="237" t="s">
        <v>85</v>
      </c>
      <c r="AY194" s="17" t="s">
        <v>129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136</v>
      </c>
      <c r="BM194" s="237" t="s">
        <v>215</v>
      </c>
    </row>
    <row r="195" s="13" customFormat="1">
      <c r="A195" s="13"/>
      <c r="B195" s="239"/>
      <c r="C195" s="240"/>
      <c r="D195" s="241" t="s">
        <v>138</v>
      </c>
      <c r="E195" s="242" t="s">
        <v>1</v>
      </c>
      <c r="F195" s="243" t="s">
        <v>216</v>
      </c>
      <c r="G195" s="240"/>
      <c r="H195" s="242" t="s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138</v>
      </c>
      <c r="AU195" s="249" t="s">
        <v>85</v>
      </c>
      <c r="AV195" s="13" t="s">
        <v>83</v>
      </c>
      <c r="AW195" s="13" t="s">
        <v>32</v>
      </c>
      <c r="AX195" s="13" t="s">
        <v>76</v>
      </c>
      <c r="AY195" s="249" t="s">
        <v>129</v>
      </c>
    </row>
    <row r="196" s="14" customFormat="1">
      <c r="A196" s="14"/>
      <c r="B196" s="250"/>
      <c r="C196" s="251"/>
      <c r="D196" s="241" t="s">
        <v>138</v>
      </c>
      <c r="E196" s="252" t="s">
        <v>1</v>
      </c>
      <c r="F196" s="253" t="s">
        <v>157</v>
      </c>
      <c r="G196" s="251"/>
      <c r="H196" s="254">
        <v>15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138</v>
      </c>
      <c r="AU196" s="260" t="s">
        <v>85</v>
      </c>
      <c r="AV196" s="14" t="s">
        <v>85</v>
      </c>
      <c r="AW196" s="14" t="s">
        <v>32</v>
      </c>
      <c r="AX196" s="14" t="s">
        <v>76</v>
      </c>
      <c r="AY196" s="260" t="s">
        <v>129</v>
      </c>
    </row>
    <row r="197" s="15" customFormat="1">
      <c r="A197" s="15"/>
      <c r="B197" s="261"/>
      <c r="C197" s="262"/>
      <c r="D197" s="241" t="s">
        <v>138</v>
      </c>
      <c r="E197" s="263" t="s">
        <v>1</v>
      </c>
      <c r="F197" s="264" t="s">
        <v>141</v>
      </c>
      <c r="G197" s="262"/>
      <c r="H197" s="265">
        <v>15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1" t="s">
        <v>138</v>
      </c>
      <c r="AU197" s="271" t="s">
        <v>85</v>
      </c>
      <c r="AV197" s="15" t="s">
        <v>136</v>
      </c>
      <c r="AW197" s="15" t="s">
        <v>32</v>
      </c>
      <c r="AX197" s="15" t="s">
        <v>83</v>
      </c>
      <c r="AY197" s="271" t="s">
        <v>129</v>
      </c>
    </row>
    <row r="198" s="2" customFormat="1" ht="16.5" customHeight="1">
      <c r="A198" s="38"/>
      <c r="B198" s="39"/>
      <c r="C198" s="226" t="s">
        <v>217</v>
      </c>
      <c r="D198" s="226" t="s">
        <v>131</v>
      </c>
      <c r="E198" s="227" t="s">
        <v>218</v>
      </c>
      <c r="F198" s="228" t="s">
        <v>219</v>
      </c>
      <c r="G198" s="229" t="s">
        <v>149</v>
      </c>
      <c r="H198" s="230">
        <v>15</v>
      </c>
      <c r="I198" s="231"/>
      <c r="J198" s="232">
        <f>ROUND(I198*H198,2)</f>
        <v>0</v>
      </c>
      <c r="K198" s="228" t="s">
        <v>135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0.23999999999999999</v>
      </c>
      <c r="T198" s="236">
        <f>S198*H198</f>
        <v>3.5999999999999996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136</v>
      </c>
      <c r="AT198" s="237" t="s">
        <v>131</v>
      </c>
      <c r="AU198" s="237" t="s">
        <v>85</v>
      </c>
      <c r="AY198" s="17" t="s">
        <v>129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136</v>
      </c>
      <c r="BM198" s="237" t="s">
        <v>220</v>
      </c>
    </row>
    <row r="199" s="13" customFormat="1">
      <c r="A199" s="13"/>
      <c r="B199" s="239"/>
      <c r="C199" s="240"/>
      <c r="D199" s="241" t="s">
        <v>138</v>
      </c>
      <c r="E199" s="242" t="s">
        <v>1</v>
      </c>
      <c r="F199" s="243" t="s">
        <v>206</v>
      </c>
      <c r="G199" s="240"/>
      <c r="H199" s="242" t="s">
        <v>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138</v>
      </c>
      <c r="AU199" s="249" t="s">
        <v>85</v>
      </c>
      <c r="AV199" s="13" t="s">
        <v>83</v>
      </c>
      <c r="AW199" s="13" t="s">
        <v>32</v>
      </c>
      <c r="AX199" s="13" t="s">
        <v>76</v>
      </c>
      <c r="AY199" s="249" t="s">
        <v>129</v>
      </c>
    </row>
    <row r="200" s="14" customFormat="1">
      <c r="A200" s="14"/>
      <c r="B200" s="250"/>
      <c r="C200" s="251"/>
      <c r="D200" s="241" t="s">
        <v>138</v>
      </c>
      <c r="E200" s="252" t="s">
        <v>1</v>
      </c>
      <c r="F200" s="253" t="s">
        <v>202</v>
      </c>
      <c r="G200" s="251"/>
      <c r="H200" s="254">
        <v>15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138</v>
      </c>
      <c r="AU200" s="260" t="s">
        <v>85</v>
      </c>
      <c r="AV200" s="14" t="s">
        <v>85</v>
      </c>
      <c r="AW200" s="14" t="s">
        <v>32</v>
      </c>
      <c r="AX200" s="14" t="s">
        <v>76</v>
      </c>
      <c r="AY200" s="260" t="s">
        <v>129</v>
      </c>
    </row>
    <row r="201" s="15" customFormat="1">
      <c r="A201" s="15"/>
      <c r="B201" s="261"/>
      <c r="C201" s="262"/>
      <c r="D201" s="241" t="s">
        <v>138</v>
      </c>
      <c r="E201" s="263" t="s">
        <v>1</v>
      </c>
      <c r="F201" s="264" t="s">
        <v>141</v>
      </c>
      <c r="G201" s="262"/>
      <c r="H201" s="265">
        <v>15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1" t="s">
        <v>138</v>
      </c>
      <c r="AU201" s="271" t="s">
        <v>85</v>
      </c>
      <c r="AV201" s="15" t="s">
        <v>136</v>
      </c>
      <c r="AW201" s="15" t="s">
        <v>32</v>
      </c>
      <c r="AX201" s="15" t="s">
        <v>83</v>
      </c>
      <c r="AY201" s="271" t="s">
        <v>129</v>
      </c>
    </row>
    <row r="202" s="2" customFormat="1" ht="16.5" customHeight="1">
      <c r="A202" s="38"/>
      <c r="B202" s="39"/>
      <c r="C202" s="226" t="s">
        <v>221</v>
      </c>
      <c r="D202" s="226" t="s">
        <v>131</v>
      </c>
      <c r="E202" s="227" t="s">
        <v>222</v>
      </c>
      <c r="F202" s="228" t="s">
        <v>223</v>
      </c>
      <c r="G202" s="229" t="s">
        <v>149</v>
      </c>
      <c r="H202" s="230">
        <v>15</v>
      </c>
      <c r="I202" s="231"/>
      <c r="J202" s="232">
        <f>ROUND(I202*H202,2)</f>
        <v>0</v>
      </c>
      <c r="K202" s="228" t="s">
        <v>135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0.098000000000000004</v>
      </c>
      <c r="T202" s="236">
        <f>S202*H202</f>
        <v>1.47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136</v>
      </c>
      <c r="AT202" s="237" t="s">
        <v>131</v>
      </c>
      <c r="AU202" s="237" t="s">
        <v>85</v>
      </c>
      <c r="AY202" s="17" t="s">
        <v>129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136</v>
      </c>
      <c r="BM202" s="237" t="s">
        <v>224</v>
      </c>
    </row>
    <row r="203" s="13" customFormat="1">
      <c r="A203" s="13"/>
      <c r="B203" s="239"/>
      <c r="C203" s="240"/>
      <c r="D203" s="241" t="s">
        <v>138</v>
      </c>
      <c r="E203" s="242" t="s">
        <v>1</v>
      </c>
      <c r="F203" s="243" t="s">
        <v>225</v>
      </c>
      <c r="G203" s="240"/>
      <c r="H203" s="242" t="s">
        <v>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138</v>
      </c>
      <c r="AU203" s="249" t="s">
        <v>85</v>
      </c>
      <c r="AV203" s="13" t="s">
        <v>83</v>
      </c>
      <c r="AW203" s="13" t="s">
        <v>32</v>
      </c>
      <c r="AX203" s="13" t="s">
        <v>76</v>
      </c>
      <c r="AY203" s="249" t="s">
        <v>129</v>
      </c>
    </row>
    <row r="204" s="14" customFormat="1">
      <c r="A204" s="14"/>
      <c r="B204" s="250"/>
      <c r="C204" s="251"/>
      <c r="D204" s="241" t="s">
        <v>138</v>
      </c>
      <c r="E204" s="252" t="s">
        <v>1</v>
      </c>
      <c r="F204" s="253" t="s">
        <v>202</v>
      </c>
      <c r="G204" s="251"/>
      <c r="H204" s="254">
        <v>15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138</v>
      </c>
      <c r="AU204" s="260" t="s">
        <v>85</v>
      </c>
      <c r="AV204" s="14" t="s">
        <v>85</v>
      </c>
      <c r="AW204" s="14" t="s">
        <v>32</v>
      </c>
      <c r="AX204" s="14" t="s">
        <v>76</v>
      </c>
      <c r="AY204" s="260" t="s">
        <v>129</v>
      </c>
    </row>
    <row r="205" s="15" customFormat="1">
      <c r="A205" s="15"/>
      <c r="B205" s="261"/>
      <c r="C205" s="262"/>
      <c r="D205" s="241" t="s">
        <v>138</v>
      </c>
      <c r="E205" s="263" t="s">
        <v>1</v>
      </c>
      <c r="F205" s="264" t="s">
        <v>141</v>
      </c>
      <c r="G205" s="262"/>
      <c r="H205" s="265">
        <v>15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1" t="s">
        <v>138</v>
      </c>
      <c r="AU205" s="271" t="s">
        <v>85</v>
      </c>
      <c r="AV205" s="15" t="s">
        <v>136</v>
      </c>
      <c r="AW205" s="15" t="s">
        <v>32</v>
      </c>
      <c r="AX205" s="15" t="s">
        <v>83</v>
      </c>
      <c r="AY205" s="271" t="s">
        <v>129</v>
      </c>
    </row>
    <row r="206" s="2" customFormat="1" ht="16.5" customHeight="1">
      <c r="A206" s="38"/>
      <c r="B206" s="39"/>
      <c r="C206" s="226" t="s">
        <v>226</v>
      </c>
      <c r="D206" s="226" t="s">
        <v>131</v>
      </c>
      <c r="E206" s="227" t="s">
        <v>227</v>
      </c>
      <c r="F206" s="228" t="s">
        <v>228</v>
      </c>
      <c r="G206" s="229" t="s">
        <v>149</v>
      </c>
      <c r="H206" s="230">
        <v>8</v>
      </c>
      <c r="I206" s="231"/>
      <c r="J206" s="232">
        <f>ROUND(I206*H206,2)</f>
        <v>0</v>
      </c>
      <c r="K206" s="228" t="s">
        <v>135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3.0000000000000001E-05</v>
      </c>
      <c r="R206" s="235">
        <f>Q206*H206</f>
        <v>0.00024000000000000001</v>
      </c>
      <c r="S206" s="235">
        <v>0.091999999999999998</v>
      </c>
      <c r="T206" s="236">
        <f>S206*H206</f>
        <v>0.73599999999999999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136</v>
      </c>
      <c r="AT206" s="237" t="s">
        <v>131</v>
      </c>
      <c r="AU206" s="237" t="s">
        <v>85</v>
      </c>
      <c r="AY206" s="17" t="s">
        <v>129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136</v>
      </c>
      <c r="BM206" s="237" t="s">
        <v>229</v>
      </c>
    </row>
    <row r="207" s="13" customFormat="1">
      <c r="A207" s="13"/>
      <c r="B207" s="239"/>
      <c r="C207" s="240"/>
      <c r="D207" s="241" t="s">
        <v>138</v>
      </c>
      <c r="E207" s="242" t="s">
        <v>1</v>
      </c>
      <c r="F207" s="243" t="s">
        <v>230</v>
      </c>
      <c r="G207" s="240"/>
      <c r="H207" s="242" t="s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138</v>
      </c>
      <c r="AU207" s="249" t="s">
        <v>85</v>
      </c>
      <c r="AV207" s="13" t="s">
        <v>83</v>
      </c>
      <c r="AW207" s="13" t="s">
        <v>32</v>
      </c>
      <c r="AX207" s="13" t="s">
        <v>76</v>
      </c>
      <c r="AY207" s="249" t="s">
        <v>129</v>
      </c>
    </row>
    <row r="208" s="14" customFormat="1">
      <c r="A208" s="14"/>
      <c r="B208" s="250"/>
      <c r="C208" s="251"/>
      <c r="D208" s="241" t="s">
        <v>138</v>
      </c>
      <c r="E208" s="252" t="s">
        <v>1</v>
      </c>
      <c r="F208" s="253" t="s">
        <v>231</v>
      </c>
      <c r="G208" s="251"/>
      <c r="H208" s="254">
        <v>8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138</v>
      </c>
      <c r="AU208" s="260" t="s">
        <v>85</v>
      </c>
      <c r="AV208" s="14" t="s">
        <v>85</v>
      </c>
      <c r="AW208" s="14" t="s">
        <v>32</v>
      </c>
      <c r="AX208" s="14" t="s">
        <v>76</v>
      </c>
      <c r="AY208" s="260" t="s">
        <v>129</v>
      </c>
    </row>
    <row r="209" s="15" customFormat="1">
      <c r="A209" s="15"/>
      <c r="B209" s="261"/>
      <c r="C209" s="262"/>
      <c r="D209" s="241" t="s">
        <v>138</v>
      </c>
      <c r="E209" s="263" t="s">
        <v>1</v>
      </c>
      <c r="F209" s="264" t="s">
        <v>141</v>
      </c>
      <c r="G209" s="262"/>
      <c r="H209" s="265">
        <v>8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1" t="s">
        <v>138</v>
      </c>
      <c r="AU209" s="271" t="s">
        <v>85</v>
      </c>
      <c r="AV209" s="15" t="s">
        <v>136</v>
      </c>
      <c r="AW209" s="15" t="s">
        <v>32</v>
      </c>
      <c r="AX209" s="15" t="s">
        <v>83</v>
      </c>
      <c r="AY209" s="271" t="s">
        <v>129</v>
      </c>
    </row>
    <row r="210" s="2" customFormat="1" ht="16.5" customHeight="1">
      <c r="A210" s="38"/>
      <c r="B210" s="39"/>
      <c r="C210" s="226" t="s">
        <v>7</v>
      </c>
      <c r="D210" s="226" t="s">
        <v>131</v>
      </c>
      <c r="E210" s="227" t="s">
        <v>232</v>
      </c>
      <c r="F210" s="228" t="s">
        <v>233</v>
      </c>
      <c r="G210" s="229" t="s">
        <v>234</v>
      </c>
      <c r="H210" s="230">
        <v>22</v>
      </c>
      <c r="I210" s="231"/>
      <c r="J210" s="232">
        <f>ROUND(I210*H210,2)</f>
        <v>0</v>
      </c>
      <c r="K210" s="228" t="s">
        <v>135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0.28999999999999998</v>
      </c>
      <c r="T210" s="236">
        <f>S210*H210</f>
        <v>6.3799999999999999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136</v>
      </c>
      <c r="AT210" s="237" t="s">
        <v>131</v>
      </c>
      <c r="AU210" s="237" t="s">
        <v>85</v>
      </c>
      <c r="AY210" s="17" t="s">
        <v>129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136</v>
      </c>
      <c r="BM210" s="237" t="s">
        <v>235</v>
      </c>
    </row>
    <row r="211" s="13" customFormat="1">
      <c r="A211" s="13"/>
      <c r="B211" s="239"/>
      <c r="C211" s="240"/>
      <c r="D211" s="241" t="s">
        <v>138</v>
      </c>
      <c r="E211" s="242" t="s">
        <v>1</v>
      </c>
      <c r="F211" s="243" t="s">
        <v>236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138</v>
      </c>
      <c r="AU211" s="249" t="s">
        <v>85</v>
      </c>
      <c r="AV211" s="13" t="s">
        <v>83</v>
      </c>
      <c r="AW211" s="13" t="s">
        <v>32</v>
      </c>
      <c r="AX211" s="13" t="s">
        <v>76</v>
      </c>
      <c r="AY211" s="249" t="s">
        <v>129</v>
      </c>
    </row>
    <row r="212" s="14" customFormat="1">
      <c r="A212" s="14"/>
      <c r="B212" s="250"/>
      <c r="C212" s="251"/>
      <c r="D212" s="241" t="s">
        <v>138</v>
      </c>
      <c r="E212" s="252" t="s">
        <v>1</v>
      </c>
      <c r="F212" s="253" t="s">
        <v>237</v>
      </c>
      <c r="G212" s="251"/>
      <c r="H212" s="254">
        <v>22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138</v>
      </c>
      <c r="AU212" s="260" t="s">
        <v>85</v>
      </c>
      <c r="AV212" s="14" t="s">
        <v>85</v>
      </c>
      <c r="AW212" s="14" t="s">
        <v>32</v>
      </c>
      <c r="AX212" s="14" t="s">
        <v>76</v>
      </c>
      <c r="AY212" s="260" t="s">
        <v>129</v>
      </c>
    </row>
    <row r="213" s="15" customFormat="1">
      <c r="A213" s="15"/>
      <c r="B213" s="261"/>
      <c r="C213" s="262"/>
      <c r="D213" s="241" t="s">
        <v>138</v>
      </c>
      <c r="E213" s="263" t="s">
        <v>1</v>
      </c>
      <c r="F213" s="264" t="s">
        <v>141</v>
      </c>
      <c r="G213" s="262"/>
      <c r="H213" s="265">
        <v>22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138</v>
      </c>
      <c r="AU213" s="271" t="s">
        <v>85</v>
      </c>
      <c r="AV213" s="15" t="s">
        <v>136</v>
      </c>
      <c r="AW213" s="15" t="s">
        <v>32</v>
      </c>
      <c r="AX213" s="15" t="s">
        <v>83</v>
      </c>
      <c r="AY213" s="271" t="s">
        <v>129</v>
      </c>
    </row>
    <row r="214" s="2" customFormat="1" ht="16.5" customHeight="1">
      <c r="A214" s="38"/>
      <c r="B214" s="39"/>
      <c r="C214" s="226" t="s">
        <v>238</v>
      </c>
      <c r="D214" s="226" t="s">
        <v>131</v>
      </c>
      <c r="E214" s="227" t="s">
        <v>239</v>
      </c>
      <c r="F214" s="228" t="s">
        <v>240</v>
      </c>
      <c r="G214" s="229" t="s">
        <v>234</v>
      </c>
      <c r="H214" s="230">
        <v>133</v>
      </c>
      <c r="I214" s="231"/>
      <c r="J214" s="232">
        <f>ROUND(I214*H214,2)</f>
        <v>0</v>
      </c>
      <c r="K214" s="228" t="s">
        <v>135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0.20499999999999999</v>
      </c>
      <c r="T214" s="236">
        <f>S214*H214</f>
        <v>27.264999999999997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136</v>
      </c>
      <c r="AT214" s="237" t="s">
        <v>131</v>
      </c>
      <c r="AU214" s="237" t="s">
        <v>85</v>
      </c>
      <c r="AY214" s="17" t="s">
        <v>129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136</v>
      </c>
      <c r="BM214" s="237" t="s">
        <v>241</v>
      </c>
    </row>
    <row r="215" s="13" customFormat="1">
      <c r="A215" s="13"/>
      <c r="B215" s="239"/>
      <c r="C215" s="240"/>
      <c r="D215" s="241" t="s">
        <v>138</v>
      </c>
      <c r="E215" s="242" t="s">
        <v>1</v>
      </c>
      <c r="F215" s="243" t="s">
        <v>242</v>
      </c>
      <c r="G215" s="240"/>
      <c r="H215" s="242" t="s">
        <v>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138</v>
      </c>
      <c r="AU215" s="249" t="s">
        <v>85</v>
      </c>
      <c r="AV215" s="13" t="s">
        <v>83</v>
      </c>
      <c r="AW215" s="13" t="s">
        <v>32</v>
      </c>
      <c r="AX215" s="13" t="s">
        <v>76</v>
      </c>
      <c r="AY215" s="249" t="s">
        <v>129</v>
      </c>
    </row>
    <row r="216" s="14" customFormat="1">
      <c r="A216" s="14"/>
      <c r="B216" s="250"/>
      <c r="C216" s="251"/>
      <c r="D216" s="241" t="s">
        <v>138</v>
      </c>
      <c r="E216" s="252" t="s">
        <v>1</v>
      </c>
      <c r="F216" s="253" t="s">
        <v>243</v>
      </c>
      <c r="G216" s="251"/>
      <c r="H216" s="254">
        <v>133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138</v>
      </c>
      <c r="AU216" s="260" t="s">
        <v>85</v>
      </c>
      <c r="AV216" s="14" t="s">
        <v>85</v>
      </c>
      <c r="AW216" s="14" t="s">
        <v>32</v>
      </c>
      <c r="AX216" s="14" t="s">
        <v>76</v>
      </c>
      <c r="AY216" s="260" t="s">
        <v>129</v>
      </c>
    </row>
    <row r="217" s="15" customFormat="1">
      <c r="A217" s="15"/>
      <c r="B217" s="261"/>
      <c r="C217" s="262"/>
      <c r="D217" s="241" t="s">
        <v>138</v>
      </c>
      <c r="E217" s="263" t="s">
        <v>1</v>
      </c>
      <c r="F217" s="264" t="s">
        <v>141</v>
      </c>
      <c r="G217" s="262"/>
      <c r="H217" s="265">
        <v>133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1" t="s">
        <v>138</v>
      </c>
      <c r="AU217" s="271" t="s">
        <v>85</v>
      </c>
      <c r="AV217" s="15" t="s">
        <v>136</v>
      </c>
      <c r="AW217" s="15" t="s">
        <v>32</v>
      </c>
      <c r="AX217" s="15" t="s">
        <v>83</v>
      </c>
      <c r="AY217" s="271" t="s">
        <v>129</v>
      </c>
    </row>
    <row r="218" s="2" customFormat="1" ht="16.5" customHeight="1">
      <c r="A218" s="38"/>
      <c r="B218" s="39"/>
      <c r="C218" s="226" t="s">
        <v>244</v>
      </c>
      <c r="D218" s="226" t="s">
        <v>131</v>
      </c>
      <c r="E218" s="227" t="s">
        <v>245</v>
      </c>
      <c r="F218" s="228" t="s">
        <v>246</v>
      </c>
      <c r="G218" s="229" t="s">
        <v>234</v>
      </c>
      <c r="H218" s="230">
        <v>118</v>
      </c>
      <c r="I218" s="231"/>
      <c r="J218" s="232">
        <f>ROUND(I218*H218,2)</f>
        <v>0</v>
      </c>
      <c r="K218" s="228" t="s">
        <v>135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0.040000000000000001</v>
      </c>
      <c r="T218" s="236">
        <f>S218*H218</f>
        <v>4.7199999999999998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136</v>
      </c>
      <c r="AT218" s="237" t="s">
        <v>131</v>
      </c>
      <c r="AU218" s="237" t="s">
        <v>85</v>
      </c>
      <c r="AY218" s="17" t="s">
        <v>129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136</v>
      </c>
      <c r="BM218" s="237" t="s">
        <v>247</v>
      </c>
    </row>
    <row r="219" s="13" customFormat="1">
      <c r="A219" s="13"/>
      <c r="B219" s="239"/>
      <c r="C219" s="240"/>
      <c r="D219" s="241" t="s">
        <v>138</v>
      </c>
      <c r="E219" s="242" t="s">
        <v>1</v>
      </c>
      <c r="F219" s="243" t="s">
        <v>248</v>
      </c>
      <c r="G219" s="240"/>
      <c r="H219" s="242" t="s">
        <v>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138</v>
      </c>
      <c r="AU219" s="249" t="s">
        <v>85</v>
      </c>
      <c r="AV219" s="13" t="s">
        <v>83</v>
      </c>
      <c r="AW219" s="13" t="s">
        <v>32</v>
      </c>
      <c r="AX219" s="13" t="s">
        <v>76</v>
      </c>
      <c r="AY219" s="249" t="s">
        <v>129</v>
      </c>
    </row>
    <row r="220" s="14" customFormat="1">
      <c r="A220" s="14"/>
      <c r="B220" s="250"/>
      <c r="C220" s="251"/>
      <c r="D220" s="241" t="s">
        <v>138</v>
      </c>
      <c r="E220" s="252" t="s">
        <v>1</v>
      </c>
      <c r="F220" s="253" t="s">
        <v>249</v>
      </c>
      <c r="G220" s="251"/>
      <c r="H220" s="254">
        <v>118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138</v>
      </c>
      <c r="AU220" s="260" t="s">
        <v>85</v>
      </c>
      <c r="AV220" s="14" t="s">
        <v>85</v>
      </c>
      <c r="AW220" s="14" t="s">
        <v>32</v>
      </c>
      <c r="AX220" s="14" t="s">
        <v>76</v>
      </c>
      <c r="AY220" s="260" t="s">
        <v>129</v>
      </c>
    </row>
    <row r="221" s="15" customFormat="1">
      <c r="A221" s="15"/>
      <c r="B221" s="261"/>
      <c r="C221" s="262"/>
      <c r="D221" s="241" t="s">
        <v>138</v>
      </c>
      <c r="E221" s="263" t="s">
        <v>1</v>
      </c>
      <c r="F221" s="264" t="s">
        <v>141</v>
      </c>
      <c r="G221" s="262"/>
      <c r="H221" s="265">
        <v>118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1" t="s">
        <v>138</v>
      </c>
      <c r="AU221" s="271" t="s">
        <v>85</v>
      </c>
      <c r="AV221" s="15" t="s">
        <v>136</v>
      </c>
      <c r="AW221" s="15" t="s">
        <v>32</v>
      </c>
      <c r="AX221" s="15" t="s">
        <v>83</v>
      </c>
      <c r="AY221" s="271" t="s">
        <v>129</v>
      </c>
    </row>
    <row r="222" s="2" customFormat="1" ht="16.5" customHeight="1">
      <c r="A222" s="38"/>
      <c r="B222" s="39"/>
      <c r="C222" s="226" t="s">
        <v>250</v>
      </c>
      <c r="D222" s="226" t="s">
        <v>131</v>
      </c>
      <c r="E222" s="227" t="s">
        <v>251</v>
      </c>
      <c r="F222" s="228" t="s">
        <v>252</v>
      </c>
      <c r="G222" s="229" t="s">
        <v>149</v>
      </c>
      <c r="H222" s="230">
        <v>220</v>
      </c>
      <c r="I222" s="231"/>
      <c r="J222" s="232">
        <f>ROUND(I222*H222,2)</f>
        <v>0</v>
      </c>
      <c r="K222" s="228" t="s">
        <v>135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136</v>
      </c>
      <c r="AT222" s="237" t="s">
        <v>131</v>
      </c>
      <c r="AU222" s="237" t="s">
        <v>85</v>
      </c>
      <c r="AY222" s="17" t="s">
        <v>129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136</v>
      </c>
      <c r="BM222" s="237" t="s">
        <v>253</v>
      </c>
    </row>
    <row r="223" s="13" customFormat="1">
      <c r="A223" s="13"/>
      <c r="B223" s="239"/>
      <c r="C223" s="240"/>
      <c r="D223" s="241" t="s">
        <v>138</v>
      </c>
      <c r="E223" s="242" t="s">
        <v>1</v>
      </c>
      <c r="F223" s="243" t="s">
        <v>254</v>
      </c>
      <c r="G223" s="240"/>
      <c r="H223" s="242" t="s">
        <v>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138</v>
      </c>
      <c r="AU223" s="249" t="s">
        <v>85</v>
      </c>
      <c r="AV223" s="13" t="s">
        <v>83</v>
      </c>
      <c r="AW223" s="13" t="s">
        <v>32</v>
      </c>
      <c r="AX223" s="13" t="s">
        <v>76</v>
      </c>
      <c r="AY223" s="249" t="s">
        <v>129</v>
      </c>
    </row>
    <row r="224" s="14" customFormat="1">
      <c r="A224" s="14"/>
      <c r="B224" s="250"/>
      <c r="C224" s="251"/>
      <c r="D224" s="241" t="s">
        <v>138</v>
      </c>
      <c r="E224" s="252" t="s">
        <v>1</v>
      </c>
      <c r="F224" s="253" t="s">
        <v>255</v>
      </c>
      <c r="G224" s="251"/>
      <c r="H224" s="254">
        <v>220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138</v>
      </c>
      <c r="AU224" s="260" t="s">
        <v>85</v>
      </c>
      <c r="AV224" s="14" t="s">
        <v>85</v>
      </c>
      <c r="AW224" s="14" t="s">
        <v>32</v>
      </c>
      <c r="AX224" s="14" t="s">
        <v>76</v>
      </c>
      <c r="AY224" s="260" t="s">
        <v>129</v>
      </c>
    </row>
    <row r="225" s="15" customFormat="1">
      <c r="A225" s="15"/>
      <c r="B225" s="261"/>
      <c r="C225" s="262"/>
      <c r="D225" s="241" t="s">
        <v>138</v>
      </c>
      <c r="E225" s="263" t="s">
        <v>1</v>
      </c>
      <c r="F225" s="264" t="s">
        <v>141</v>
      </c>
      <c r="G225" s="262"/>
      <c r="H225" s="265">
        <v>220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1" t="s">
        <v>138</v>
      </c>
      <c r="AU225" s="271" t="s">
        <v>85</v>
      </c>
      <c r="AV225" s="15" t="s">
        <v>136</v>
      </c>
      <c r="AW225" s="15" t="s">
        <v>32</v>
      </c>
      <c r="AX225" s="15" t="s">
        <v>83</v>
      </c>
      <c r="AY225" s="271" t="s">
        <v>129</v>
      </c>
    </row>
    <row r="226" s="2" customFormat="1" ht="21.75" customHeight="1">
      <c r="A226" s="38"/>
      <c r="B226" s="39"/>
      <c r="C226" s="226" t="s">
        <v>256</v>
      </c>
      <c r="D226" s="226" t="s">
        <v>131</v>
      </c>
      <c r="E226" s="227" t="s">
        <v>257</v>
      </c>
      <c r="F226" s="228" t="s">
        <v>258</v>
      </c>
      <c r="G226" s="229" t="s">
        <v>259</v>
      </c>
      <c r="H226" s="230">
        <v>117</v>
      </c>
      <c r="I226" s="231"/>
      <c r="J226" s="232">
        <f>ROUND(I226*H226,2)</f>
        <v>0</v>
      </c>
      <c r="K226" s="228" t="s">
        <v>135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136</v>
      </c>
      <c r="AT226" s="237" t="s">
        <v>131</v>
      </c>
      <c r="AU226" s="237" t="s">
        <v>85</v>
      </c>
      <c r="AY226" s="17" t="s">
        <v>129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136</v>
      </c>
      <c r="BM226" s="237" t="s">
        <v>260</v>
      </c>
    </row>
    <row r="227" s="13" customFormat="1">
      <c r="A227" s="13"/>
      <c r="B227" s="239"/>
      <c r="C227" s="240"/>
      <c r="D227" s="241" t="s">
        <v>138</v>
      </c>
      <c r="E227" s="242" t="s">
        <v>1</v>
      </c>
      <c r="F227" s="243" t="s">
        <v>261</v>
      </c>
      <c r="G227" s="240"/>
      <c r="H227" s="242" t="s">
        <v>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138</v>
      </c>
      <c r="AU227" s="249" t="s">
        <v>85</v>
      </c>
      <c r="AV227" s="13" t="s">
        <v>83</v>
      </c>
      <c r="AW227" s="13" t="s">
        <v>32</v>
      </c>
      <c r="AX227" s="13" t="s">
        <v>76</v>
      </c>
      <c r="AY227" s="249" t="s">
        <v>129</v>
      </c>
    </row>
    <row r="228" s="14" customFormat="1">
      <c r="A228" s="14"/>
      <c r="B228" s="250"/>
      <c r="C228" s="251"/>
      <c r="D228" s="241" t="s">
        <v>138</v>
      </c>
      <c r="E228" s="252" t="s">
        <v>1</v>
      </c>
      <c r="F228" s="253" t="s">
        <v>262</v>
      </c>
      <c r="G228" s="251"/>
      <c r="H228" s="254">
        <v>117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138</v>
      </c>
      <c r="AU228" s="260" t="s">
        <v>85</v>
      </c>
      <c r="AV228" s="14" t="s">
        <v>85</v>
      </c>
      <c r="AW228" s="14" t="s">
        <v>32</v>
      </c>
      <c r="AX228" s="14" t="s">
        <v>76</v>
      </c>
      <c r="AY228" s="260" t="s">
        <v>129</v>
      </c>
    </row>
    <row r="229" s="15" customFormat="1">
      <c r="A229" s="15"/>
      <c r="B229" s="261"/>
      <c r="C229" s="262"/>
      <c r="D229" s="241" t="s">
        <v>138</v>
      </c>
      <c r="E229" s="263" t="s">
        <v>1</v>
      </c>
      <c r="F229" s="264" t="s">
        <v>141</v>
      </c>
      <c r="G229" s="262"/>
      <c r="H229" s="265">
        <v>117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1" t="s">
        <v>138</v>
      </c>
      <c r="AU229" s="271" t="s">
        <v>85</v>
      </c>
      <c r="AV229" s="15" t="s">
        <v>136</v>
      </c>
      <c r="AW229" s="15" t="s">
        <v>32</v>
      </c>
      <c r="AX229" s="15" t="s">
        <v>83</v>
      </c>
      <c r="AY229" s="271" t="s">
        <v>129</v>
      </c>
    </row>
    <row r="230" s="2" customFormat="1" ht="16.5" customHeight="1">
      <c r="A230" s="38"/>
      <c r="B230" s="39"/>
      <c r="C230" s="226" t="s">
        <v>263</v>
      </c>
      <c r="D230" s="226" t="s">
        <v>131</v>
      </c>
      <c r="E230" s="227" t="s">
        <v>264</v>
      </c>
      <c r="F230" s="228" t="s">
        <v>265</v>
      </c>
      <c r="G230" s="229" t="s">
        <v>259</v>
      </c>
      <c r="H230" s="230">
        <v>117</v>
      </c>
      <c r="I230" s="231"/>
      <c r="J230" s="232">
        <f>ROUND(I230*H230,2)</f>
        <v>0</v>
      </c>
      <c r="K230" s="228" t="s">
        <v>135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136</v>
      </c>
      <c r="AT230" s="237" t="s">
        <v>131</v>
      </c>
      <c r="AU230" s="237" t="s">
        <v>85</v>
      </c>
      <c r="AY230" s="17" t="s">
        <v>129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136</v>
      </c>
      <c r="BM230" s="237" t="s">
        <v>266</v>
      </c>
    </row>
    <row r="231" s="13" customFormat="1">
      <c r="A231" s="13"/>
      <c r="B231" s="239"/>
      <c r="C231" s="240"/>
      <c r="D231" s="241" t="s">
        <v>138</v>
      </c>
      <c r="E231" s="242" t="s">
        <v>1</v>
      </c>
      <c r="F231" s="243" t="s">
        <v>261</v>
      </c>
      <c r="G231" s="240"/>
      <c r="H231" s="242" t="s">
        <v>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138</v>
      </c>
      <c r="AU231" s="249" t="s">
        <v>85</v>
      </c>
      <c r="AV231" s="13" t="s">
        <v>83</v>
      </c>
      <c r="AW231" s="13" t="s">
        <v>32</v>
      </c>
      <c r="AX231" s="13" t="s">
        <v>76</v>
      </c>
      <c r="AY231" s="249" t="s">
        <v>129</v>
      </c>
    </row>
    <row r="232" s="14" customFormat="1">
      <c r="A232" s="14"/>
      <c r="B232" s="250"/>
      <c r="C232" s="251"/>
      <c r="D232" s="241" t="s">
        <v>138</v>
      </c>
      <c r="E232" s="252" t="s">
        <v>1</v>
      </c>
      <c r="F232" s="253" t="s">
        <v>262</v>
      </c>
      <c r="G232" s="251"/>
      <c r="H232" s="254">
        <v>117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138</v>
      </c>
      <c r="AU232" s="260" t="s">
        <v>85</v>
      </c>
      <c r="AV232" s="14" t="s">
        <v>85</v>
      </c>
      <c r="AW232" s="14" t="s">
        <v>32</v>
      </c>
      <c r="AX232" s="14" t="s">
        <v>76</v>
      </c>
      <c r="AY232" s="260" t="s">
        <v>129</v>
      </c>
    </row>
    <row r="233" s="15" customFormat="1">
      <c r="A233" s="15"/>
      <c r="B233" s="261"/>
      <c r="C233" s="262"/>
      <c r="D233" s="241" t="s">
        <v>138</v>
      </c>
      <c r="E233" s="263" t="s">
        <v>1</v>
      </c>
      <c r="F233" s="264" t="s">
        <v>141</v>
      </c>
      <c r="G233" s="262"/>
      <c r="H233" s="265">
        <v>117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1" t="s">
        <v>138</v>
      </c>
      <c r="AU233" s="271" t="s">
        <v>85</v>
      </c>
      <c r="AV233" s="15" t="s">
        <v>136</v>
      </c>
      <c r="AW233" s="15" t="s">
        <v>32</v>
      </c>
      <c r="AX233" s="15" t="s">
        <v>83</v>
      </c>
      <c r="AY233" s="271" t="s">
        <v>129</v>
      </c>
    </row>
    <row r="234" s="2" customFormat="1" ht="16.5" customHeight="1">
      <c r="A234" s="38"/>
      <c r="B234" s="39"/>
      <c r="C234" s="226" t="s">
        <v>267</v>
      </c>
      <c r="D234" s="226" t="s">
        <v>131</v>
      </c>
      <c r="E234" s="227" t="s">
        <v>268</v>
      </c>
      <c r="F234" s="228" t="s">
        <v>269</v>
      </c>
      <c r="G234" s="229" t="s">
        <v>134</v>
      </c>
      <c r="H234" s="230">
        <v>10</v>
      </c>
      <c r="I234" s="231"/>
      <c r="J234" s="232">
        <f>ROUND(I234*H234,2)</f>
        <v>0</v>
      </c>
      <c r="K234" s="228" t="s">
        <v>135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136</v>
      </c>
      <c r="AT234" s="237" t="s">
        <v>131</v>
      </c>
      <c r="AU234" s="237" t="s">
        <v>85</v>
      </c>
      <c r="AY234" s="17" t="s">
        <v>129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136</v>
      </c>
      <c r="BM234" s="237" t="s">
        <v>270</v>
      </c>
    </row>
    <row r="235" s="13" customFormat="1">
      <c r="A235" s="13"/>
      <c r="B235" s="239"/>
      <c r="C235" s="240"/>
      <c r="D235" s="241" t="s">
        <v>138</v>
      </c>
      <c r="E235" s="242" t="s">
        <v>1</v>
      </c>
      <c r="F235" s="243" t="s">
        <v>145</v>
      </c>
      <c r="G235" s="240"/>
      <c r="H235" s="242" t="s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138</v>
      </c>
      <c r="AU235" s="249" t="s">
        <v>85</v>
      </c>
      <c r="AV235" s="13" t="s">
        <v>83</v>
      </c>
      <c r="AW235" s="13" t="s">
        <v>32</v>
      </c>
      <c r="AX235" s="13" t="s">
        <v>76</v>
      </c>
      <c r="AY235" s="249" t="s">
        <v>129</v>
      </c>
    </row>
    <row r="236" s="14" customFormat="1">
      <c r="A236" s="14"/>
      <c r="B236" s="250"/>
      <c r="C236" s="251"/>
      <c r="D236" s="241" t="s">
        <v>138</v>
      </c>
      <c r="E236" s="252" t="s">
        <v>1</v>
      </c>
      <c r="F236" s="253" t="s">
        <v>140</v>
      </c>
      <c r="G236" s="251"/>
      <c r="H236" s="254">
        <v>10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138</v>
      </c>
      <c r="AU236" s="260" t="s">
        <v>85</v>
      </c>
      <c r="AV236" s="14" t="s">
        <v>85</v>
      </c>
      <c r="AW236" s="14" t="s">
        <v>32</v>
      </c>
      <c r="AX236" s="14" t="s">
        <v>76</v>
      </c>
      <c r="AY236" s="260" t="s">
        <v>129</v>
      </c>
    </row>
    <row r="237" s="15" customFormat="1">
      <c r="A237" s="15"/>
      <c r="B237" s="261"/>
      <c r="C237" s="262"/>
      <c r="D237" s="241" t="s">
        <v>138</v>
      </c>
      <c r="E237" s="263" t="s">
        <v>1</v>
      </c>
      <c r="F237" s="264" t="s">
        <v>141</v>
      </c>
      <c r="G237" s="262"/>
      <c r="H237" s="265">
        <v>10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1" t="s">
        <v>138</v>
      </c>
      <c r="AU237" s="271" t="s">
        <v>85</v>
      </c>
      <c r="AV237" s="15" t="s">
        <v>136</v>
      </c>
      <c r="AW237" s="15" t="s">
        <v>32</v>
      </c>
      <c r="AX237" s="15" t="s">
        <v>83</v>
      </c>
      <c r="AY237" s="271" t="s">
        <v>129</v>
      </c>
    </row>
    <row r="238" s="2" customFormat="1" ht="16.5" customHeight="1">
      <c r="A238" s="38"/>
      <c r="B238" s="39"/>
      <c r="C238" s="226" t="s">
        <v>271</v>
      </c>
      <c r="D238" s="226" t="s">
        <v>131</v>
      </c>
      <c r="E238" s="227" t="s">
        <v>272</v>
      </c>
      <c r="F238" s="228" t="s">
        <v>273</v>
      </c>
      <c r="G238" s="229" t="s">
        <v>134</v>
      </c>
      <c r="H238" s="230">
        <v>10</v>
      </c>
      <c r="I238" s="231"/>
      <c r="J238" s="232">
        <f>ROUND(I238*H238,2)</f>
        <v>0</v>
      </c>
      <c r="K238" s="228" t="s">
        <v>135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136</v>
      </c>
      <c r="AT238" s="237" t="s">
        <v>131</v>
      </c>
      <c r="AU238" s="237" t="s">
        <v>85</v>
      </c>
      <c r="AY238" s="17" t="s">
        <v>129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136</v>
      </c>
      <c r="BM238" s="237" t="s">
        <v>274</v>
      </c>
    </row>
    <row r="239" s="13" customFormat="1">
      <c r="A239" s="13"/>
      <c r="B239" s="239"/>
      <c r="C239" s="240"/>
      <c r="D239" s="241" t="s">
        <v>138</v>
      </c>
      <c r="E239" s="242" t="s">
        <v>1</v>
      </c>
      <c r="F239" s="243" t="s">
        <v>145</v>
      </c>
      <c r="G239" s="240"/>
      <c r="H239" s="242" t="s">
        <v>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138</v>
      </c>
      <c r="AU239" s="249" t="s">
        <v>85</v>
      </c>
      <c r="AV239" s="13" t="s">
        <v>83</v>
      </c>
      <c r="AW239" s="13" t="s">
        <v>32</v>
      </c>
      <c r="AX239" s="13" t="s">
        <v>76</v>
      </c>
      <c r="AY239" s="249" t="s">
        <v>129</v>
      </c>
    </row>
    <row r="240" s="14" customFormat="1">
      <c r="A240" s="14"/>
      <c r="B240" s="250"/>
      <c r="C240" s="251"/>
      <c r="D240" s="241" t="s">
        <v>138</v>
      </c>
      <c r="E240" s="252" t="s">
        <v>1</v>
      </c>
      <c r="F240" s="253" t="s">
        <v>140</v>
      </c>
      <c r="G240" s="251"/>
      <c r="H240" s="254">
        <v>10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138</v>
      </c>
      <c r="AU240" s="260" t="s">
        <v>85</v>
      </c>
      <c r="AV240" s="14" t="s">
        <v>85</v>
      </c>
      <c r="AW240" s="14" t="s">
        <v>32</v>
      </c>
      <c r="AX240" s="14" t="s">
        <v>76</v>
      </c>
      <c r="AY240" s="260" t="s">
        <v>129</v>
      </c>
    </row>
    <row r="241" s="15" customFormat="1">
      <c r="A241" s="15"/>
      <c r="B241" s="261"/>
      <c r="C241" s="262"/>
      <c r="D241" s="241" t="s">
        <v>138</v>
      </c>
      <c r="E241" s="263" t="s">
        <v>1</v>
      </c>
      <c r="F241" s="264" t="s">
        <v>141</v>
      </c>
      <c r="G241" s="262"/>
      <c r="H241" s="265">
        <v>10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1" t="s">
        <v>138</v>
      </c>
      <c r="AU241" s="271" t="s">
        <v>85</v>
      </c>
      <c r="AV241" s="15" t="s">
        <v>136</v>
      </c>
      <c r="AW241" s="15" t="s">
        <v>32</v>
      </c>
      <c r="AX241" s="15" t="s">
        <v>83</v>
      </c>
      <c r="AY241" s="271" t="s">
        <v>129</v>
      </c>
    </row>
    <row r="242" s="2" customFormat="1" ht="16.5" customHeight="1">
      <c r="A242" s="38"/>
      <c r="B242" s="39"/>
      <c r="C242" s="226" t="s">
        <v>275</v>
      </c>
      <c r="D242" s="226" t="s">
        <v>131</v>
      </c>
      <c r="E242" s="227" t="s">
        <v>276</v>
      </c>
      <c r="F242" s="228" t="s">
        <v>277</v>
      </c>
      <c r="G242" s="229" t="s">
        <v>134</v>
      </c>
      <c r="H242" s="230">
        <v>10</v>
      </c>
      <c r="I242" s="231"/>
      <c r="J242" s="232">
        <f>ROUND(I242*H242,2)</f>
        <v>0</v>
      </c>
      <c r="K242" s="228" t="s">
        <v>135</v>
      </c>
      <c r="L242" s="44"/>
      <c r="M242" s="233" t="s">
        <v>1</v>
      </c>
      <c r="N242" s="234" t="s">
        <v>41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136</v>
      </c>
      <c r="AT242" s="237" t="s">
        <v>131</v>
      </c>
      <c r="AU242" s="237" t="s">
        <v>85</v>
      </c>
      <c r="AY242" s="17" t="s">
        <v>129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136</v>
      </c>
      <c r="BM242" s="237" t="s">
        <v>278</v>
      </c>
    </row>
    <row r="243" s="13" customFormat="1">
      <c r="A243" s="13"/>
      <c r="B243" s="239"/>
      <c r="C243" s="240"/>
      <c r="D243" s="241" t="s">
        <v>138</v>
      </c>
      <c r="E243" s="242" t="s">
        <v>1</v>
      </c>
      <c r="F243" s="243" t="s">
        <v>145</v>
      </c>
      <c r="G243" s="240"/>
      <c r="H243" s="242" t="s">
        <v>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138</v>
      </c>
      <c r="AU243" s="249" t="s">
        <v>85</v>
      </c>
      <c r="AV243" s="13" t="s">
        <v>83</v>
      </c>
      <c r="AW243" s="13" t="s">
        <v>32</v>
      </c>
      <c r="AX243" s="13" t="s">
        <v>76</v>
      </c>
      <c r="AY243" s="249" t="s">
        <v>129</v>
      </c>
    </row>
    <row r="244" s="14" customFormat="1">
      <c r="A244" s="14"/>
      <c r="B244" s="250"/>
      <c r="C244" s="251"/>
      <c r="D244" s="241" t="s">
        <v>138</v>
      </c>
      <c r="E244" s="252" t="s">
        <v>1</v>
      </c>
      <c r="F244" s="253" t="s">
        <v>140</v>
      </c>
      <c r="G244" s="251"/>
      <c r="H244" s="254">
        <v>10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138</v>
      </c>
      <c r="AU244" s="260" t="s">
        <v>85</v>
      </c>
      <c r="AV244" s="14" t="s">
        <v>85</v>
      </c>
      <c r="AW244" s="14" t="s">
        <v>32</v>
      </c>
      <c r="AX244" s="14" t="s">
        <v>76</v>
      </c>
      <c r="AY244" s="260" t="s">
        <v>129</v>
      </c>
    </row>
    <row r="245" s="15" customFormat="1">
      <c r="A245" s="15"/>
      <c r="B245" s="261"/>
      <c r="C245" s="262"/>
      <c r="D245" s="241" t="s">
        <v>138</v>
      </c>
      <c r="E245" s="263" t="s">
        <v>1</v>
      </c>
      <c r="F245" s="264" t="s">
        <v>141</v>
      </c>
      <c r="G245" s="262"/>
      <c r="H245" s="265">
        <v>10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1" t="s">
        <v>138</v>
      </c>
      <c r="AU245" s="271" t="s">
        <v>85</v>
      </c>
      <c r="AV245" s="15" t="s">
        <v>136</v>
      </c>
      <c r="AW245" s="15" t="s">
        <v>32</v>
      </c>
      <c r="AX245" s="15" t="s">
        <v>83</v>
      </c>
      <c r="AY245" s="271" t="s">
        <v>129</v>
      </c>
    </row>
    <row r="246" s="2" customFormat="1" ht="21.75" customHeight="1">
      <c r="A246" s="38"/>
      <c r="B246" s="39"/>
      <c r="C246" s="226" t="s">
        <v>279</v>
      </c>
      <c r="D246" s="226" t="s">
        <v>131</v>
      </c>
      <c r="E246" s="227" t="s">
        <v>280</v>
      </c>
      <c r="F246" s="228" t="s">
        <v>281</v>
      </c>
      <c r="G246" s="229" t="s">
        <v>134</v>
      </c>
      <c r="H246" s="230">
        <v>140</v>
      </c>
      <c r="I246" s="231"/>
      <c r="J246" s="232">
        <f>ROUND(I246*H246,2)</f>
        <v>0</v>
      </c>
      <c r="K246" s="228" t="s">
        <v>135</v>
      </c>
      <c r="L246" s="44"/>
      <c r="M246" s="233" t="s">
        <v>1</v>
      </c>
      <c r="N246" s="234" t="s">
        <v>41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136</v>
      </c>
      <c r="AT246" s="237" t="s">
        <v>131</v>
      </c>
      <c r="AU246" s="237" t="s">
        <v>85</v>
      </c>
      <c r="AY246" s="17" t="s">
        <v>129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136</v>
      </c>
      <c r="BM246" s="237" t="s">
        <v>282</v>
      </c>
    </row>
    <row r="247" s="13" customFormat="1">
      <c r="A247" s="13"/>
      <c r="B247" s="239"/>
      <c r="C247" s="240"/>
      <c r="D247" s="241" t="s">
        <v>138</v>
      </c>
      <c r="E247" s="242" t="s">
        <v>1</v>
      </c>
      <c r="F247" s="243" t="s">
        <v>283</v>
      </c>
      <c r="G247" s="240"/>
      <c r="H247" s="242" t="s">
        <v>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138</v>
      </c>
      <c r="AU247" s="249" t="s">
        <v>85</v>
      </c>
      <c r="AV247" s="13" t="s">
        <v>83</v>
      </c>
      <c r="AW247" s="13" t="s">
        <v>32</v>
      </c>
      <c r="AX247" s="13" t="s">
        <v>76</v>
      </c>
      <c r="AY247" s="249" t="s">
        <v>129</v>
      </c>
    </row>
    <row r="248" s="14" customFormat="1">
      <c r="A248" s="14"/>
      <c r="B248" s="250"/>
      <c r="C248" s="251"/>
      <c r="D248" s="241" t="s">
        <v>138</v>
      </c>
      <c r="E248" s="252" t="s">
        <v>1</v>
      </c>
      <c r="F248" s="253" t="s">
        <v>284</v>
      </c>
      <c r="G248" s="251"/>
      <c r="H248" s="254">
        <v>140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138</v>
      </c>
      <c r="AU248" s="260" t="s">
        <v>85</v>
      </c>
      <c r="AV248" s="14" t="s">
        <v>85</v>
      </c>
      <c r="AW248" s="14" t="s">
        <v>32</v>
      </c>
      <c r="AX248" s="14" t="s">
        <v>76</v>
      </c>
      <c r="AY248" s="260" t="s">
        <v>129</v>
      </c>
    </row>
    <row r="249" s="15" customFormat="1">
      <c r="A249" s="15"/>
      <c r="B249" s="261"/>
      <c r="C249" s="262"/>
      <c r="D249" s="241" t="s">
        <v>138</v>
      </c>
      <c r="E249" s="263" t="s">
        <v>1</v>
      </c>
      <c r="F249" s="264" t="s">
        <v>141</v>
      </c>
      <c r="G249" s="262"/>
      <c r="H249" s="265">
        <v>140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1" t="s">
        <v>138</v>
      </c>
      <c r="AU249" s="271" t="s">
        <v>85</v>
      </c>
      <c r="AV249" s="15" t="s">
        <v>136</v>
      </c>
      <c r="AW249" s="15" t="s">
        <v>32</v>
      </c>
      <c r="AX249" s="15" t="s">
        <v>83</v>
      </c>
      <c r="AY249" s="271" t="s">
        <v>129</v>
      </c>
    </row>
    <row r="250" s="2" customFormat="1" ht="21.75" customHeight="1">
      <c r="A250" s="38"/>
      <c r="B250" s="39"/>
      <c r="C250" s="226" t="s">
        <v>285</v>
      </c>
      <c r="D250" s="226" t="s">
        <v>131</v>
      </c>
      <c r="E250" s="227" t="s">
        <v>286</v>
      </c>
      <c r="F250" s="228" t="s">
        <v>287</v>
      </c>
      <c r="G250" s="229" t="s">
        <v>134</v>
      </c>
      <c r="H250" s="230">
        <v>140</v>
      </c>
      <c r="I250" s="231"/>
      <c r="J250" s="232">
        <f>ROUND(I250*H250,2)</f>
        <v>0</v>
      </c>
      <c r="K250" s="228" t="s">
        <v>135</v>
      </c>
      <c r="L250" s="44"/>
      <c r="M250" s="233" t="s">
        <v>1</v>
      </c>
      <c r="N250" s="234" t="s">
        <v>41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136</v>
      </c>
      <c r="AT250" s="237" t="s">
        <v>131</v>
      </c>
      <c r="AU250" s="237" t="s">
        <v>85</v>
      </c>
      <c r="AY250" s="17" t="s">
        <v>129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83</v>
      </c>
      <c r="BK250" s="238">
        <f>ROUND(I250*H250,2)</f>
        <v>0</v>
      </c>
      <c r="BL250" s="17" t="s">
        <v>136</v>
      </c>
      <c r="BM250" s="237" t="s">
        <v>288</v>
      </c>
    </row>
    <row r="251" s="13" customFormat="1">
      <c r="A251" s="13"/>
      <c r="B251" s="239"/>
      <c r="C251" s="240"/>
      <c r="D251" s="241" t="s">
        <v>138</v>
      </c>
      <c r="E251" s="242" t="s">
        <v>1</v>
      </c>
      <c r="F251" s="243" t="s">
        <v>283</v>
      </c>
      <c r="G251" s="240"/>
      <c r="H251" s="242" t="s">
        <v>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138</v>
      </c>
      <c r="AU251" s="249" t="s">
        <v>85</v>
      </c>
      <c r="AV251" s="13" t="s">
        <v>83</v>
      </c>
      <c r="AW251" s="13" t="s">
        <v>32</v>
      </c>
      <c r="AX251" s="13" t="s">
        <v>76</v>
      </c>
      <c r="AY251" s="249" t="s">
        <v>129</v>
      </c>
    </row>
    <row r="252" s="14" customFormat="1">
      <c r="A252" s="14"/>
      <c r="B252" s="250"/>
      <c r="C252" s="251"/>
      <c r="D252" s="241" t="s">
        <v>138</v>
      </c>
      <c r="E252" s="252" t="s">
        <v>1</v>
      </c>
      <c r="F252" s="253" t="s">
        <v>284</v>
      </c>
      <c r="G252" s="251"/>
      <c r="H252" s="254">
        <v>140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138</v>
      </c>
      <c r="AU252" s="260" t="s">
        <v>85</v>
      </c>
      <c r="AV252" s="14" t="s">
        <v>85</v>
      </c>
      <c r="AW252" s="14" t="s">
        <v>32</v>
      </c>
      <c r="AX252" s="14" t="s">
        <v>76</v>
      </c>
      <c r="AY252" s="260" t="s">
        <v>129</v>
      </c>
    </row>
    <row r="253" s="15" customFormat="1">
      <c r="A253" s="15"/>
      <c r="B253" s="261"/>
      <c r="C253" s="262"/>
      <c r="D253" s="241" t="s">
        <v>138</v>
      </c>
      <c r="E253" s="263" t="s">
        <v>1</v>
      </c>
      <c r="F253" s="264" t="s">
        <v>141</v>
      </c>
      <c r="G253" s="262"/>
      <c r="H253" s="265">
        <v>140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1" t="s">
        <v>138</v>
      </c>
      <c r="AU253" s="271" t="s">
        <v>85</v>
      </c>
      <c r="AV253" s="15" t="s">
        <v>136</v>
      </c>
      <c r="AW253" s="15" t="s">
        <v>32</v>
      </c>
      <c r="AX253" s="15" t="s">
        <v>83</v>
      </c>
      <c r="AY253" s="271" t="s">
        <v>129</v>
      </c>
    </row>
    <row r="254" s="2" customFormat="1" ht="16.5" customHeight="1">
      <c r="A254" s="38"/>
      <c r="B254" s="39"/>
      <c r="C254" s="226" t="s">
        <v>289</v>
      </c>
      <c r="D254" s="226" t="s">
        <v>131</v>
      </c>
      <c r="E254" s="227" t="s">
        <v>290</v>
      </c>
      <c r="F254" s="228" t="s">
        <v>291</v>
      </c>
      <c r="G254" s="229" t="s">
        <v>134</v>
      </c>
      <c r="H254" s="230">
        <v>140</v>
      </c>
      <c r="I254" s="231"/>
      <c r="J254" s="232">
        <f>ROUND(I254*H254,2)</f>
        <v>0</v>
      </c>
      <c r="K254" s="228" t="s">
        <v>135</v>
      </c>
      <c r="L254" s="44"/>
      <c r="M254" s="233" t="s">
        <v>1</v>
      </c>
      <c r="N254" s="234" t="s">
        <v>41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136</v>
      </c>
      <c r="AT254" s="237" t="s">
        <v>131</v>
      </c>
      <c r="AU254" s="237" t="s">
        <v>85</v>
      </c>
      <c r="AY254" s="17" t="s">
        <v>129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136</v>
      </c>
      <c r="BM254" s="237" t="s">
        <v>292</v>
      </c>
    </row>
    <row r="255" s="13" customFormat="1">
      <c r="A255" s="13"/>
      <c r="B255" s="239"/>
      <c r="C255" s="240"/>
      <c r="D255" s="241" t="s">
        <v>138</v>
      </c>
      <c r="E255" s="242" t="s">
        <v>1</v>
      </c>
      <c r="F255" s="243" t="s">
        <v>283</v>
      </c>
      <c r="G255" s="240"/>
      <c r="H255" s="242" t="s">
        <v>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138</v>
      </c>
      <c r="AU255" s="249" t="s">
        <v>85</v>
      </c>
      <c r="AV255" s="13" t="s">
        <v>83</v>
      </c>
      <c r="AW255" s="13" t="s">
        <v>32</v>
      </c>
      <c r="AX255" s="13" t="s">
        <v>76</v>
      </c>
      <c r="AY255" s="249" t="s">
        <v>129</v>
      </c>
    </row>
    <row r="256" s="14" customFormat="1">
      <c r="A256" s="14"/>
      <c r="B256" s="250"/>
      <c r="C256" s="251"/>
      <c r="D256" s="241" t="s">
        <v>138</v>
      </c>
      <c r="E256" s="252" t="s">
        <v>1</v>
      </c>
      <c r="F256" s="253" t="s">
        <v>284</v>
      </c>
      <c r="G256" s="251"/>
      <c r="H256" s="254">
        <v>140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138</v>
      </c>
      <c r="AU256" s="260" t="s">
        <v>85</v>
      </c>
      <c r="AV256" s="14" t="s">
        <v>85</v>
      </c>
      <c r="AW256" s="14" t="s">
        <v>32</v>
      </c>
      <c r="AX256" s="14" t="s">
        <v>76</v>
      </c>
      <c r="AY256" s="260" t="s">
        <v>129</v>
      </c>
    </row>
    <row r="257" s="15" customFormat="1">
      <c r="A257" s="15"/>
      <c r="B257" s="261"/>
      <c r="C257" s="262"/>
      <c r="D257" s="241" t="s">
        <v>138</v>
      </c>
      <c r="E257" s="263" t="s">
        <v>1</v>
      </c>
      <c r="F257" s="264" t="s">
        <v>141</v>
      </c>
      <c r="G257" s="262"/>
      <c r="H257" s="265">
        <v>140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1" t="s">
        <v>138</v>
      </c>
      <c r="AU257" s="271" t="s">
        <v>85</v>
      </c>
      <c r="AV257" s="15" t="s">
        <v>136</v>
      </c>
      <c r="AW257" s="15" t="s">
        <v>32</v>
      </c>
      <c r="AX257" s="15" t="s">
        <v>83</v>
      </c>
      <c r="AY257" s="271" t="s">
        <v>129</v>
      </c>
    </row>
    <row r="258" s="2" customFormat="1" ht="21.75" customHeight="1">
      <c r="A258" s="38"/>
      <c r="B258" s="39"/>
      <c r="C258" s="226" t="s">
        <v>293</v>
      </c>
      <c r="D258" s="226" t="s">
        <v>131</v>
      </c>
      <c r="E258" s="227" t="s">
        <v>294</v>
      </c>
      <c r="F258" s="228" t="s">
        <v>295</v>
      </c>
      <c r="G258" s="229" t="s">
        <v>259</v>
      </c>
      <c r="H258" s="230">
        <v>22</v>
      </c>
      <c r="I258" s="231"/>
      <c r="J258" s="232">
        <f>ROUND(I258*H258,2)</f>
        <v>0</v>
      </c>
      <c r="K258" s="228" t="s">
        <v>135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136</v>
      </c>
      <c r="AT258" s="237" t="s">
        <v>131</v>
      </c>
      <c r="AU258" s="237" t="s">
        <v>85</v>
      </c>
      <c r="AY258" s="17" t="s">
        <v>129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136</v>
      </c>
      <c r="BM258" s="237" t="s">
        <v>296</v>
      </c>
    </row>
    <row r="259" s="13" customFormat="1">
      <c r="A259" s="13"/>
      <c r="B259" s="239"/>
      <c r="C259" s="240"/>
      <c r="D259" s="241" t="s">
        <v>138</v>
      </c>
      <c r="E259" s="242" t="s">
        <v>1</v>
      </c>
      <c r="F259" s="243" t="s">
        <v>297</v>
      </c>
      <c r="G259" s="240"/>
      <c r="H259" s="242" t="s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138</v>
      </c>
      <c r="AU259" s="249" t="s">
        <v>85</v>
      </c>
      <c r="AV259" s="13" t="s">
        <v>83</v>
      </c>
      <c r="AW259" s="13" t="s">
        <v>32</v>
      </c>
      <c r="AX259" s="13" t="s">
        <v>76</v>
      </c>
      <c r="AY259" s="249" t="s">
        <v>129</v>
      </c>
    </row>
    <row r="260" s="14" customFormat="1">
      <c r="A260" s="14"/>
      <c r="B260" s="250"/>
      <c r="C260" s="251"/>
      <c r="D260" s="241" t="s">
        <v>138</v>
      </c>
      <c r="E260" s="252" t="s">
        <v>1</v>
      </c>
      <c r="F260" s="253" t="s">
        <v>298</v>
      </c>
      <c r="G260" s="251"/>
      <c r="H260" s="254">
        <v>22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138</v>
      </c>
      <c r="AU260" s="260" t="s">
        <v>85</v>
      </c>
      <c r="AV260" s="14" t="s">
        <v>85</v>
      </c>
      <c r="AW260" s="14" t="s">
        <v>32</v>
      </c>
      <c r="AX260" s="14" t="s">
        <v>76</v>
      </c>
      <c r="AY260" s="260" t="s">
        <v>129</v>
      </c>
    </row>
    <row r="261" s="15" customFormat="1">
      <c r="A261" s="15"/>
      <c r="B261" s="261"/>
      <c r="C261" s="262"/>
      <c r="D261" s="241" t="s">
        <v>138</v>
      </c>
      <c r="E261" s="263" t="s">
        <v>1</v>
      </c>
      <c r="F261" s="264" t="s">
        <v>141</v>
      </c>
      <c r="G261" s="262"/>
      <c r="H261" s="265">
        <v>22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1" t="s">
        <v>138</v>
      </c>
      <c r="AU261" s="271" t="s">
        <v>85</v>
      </c>
      <c r="AV261" s="15" t="s">
        <v>136</v>
      </c>
      <c r="AW261" s="15" t="s">
        <v>32</v>
      </c>
      <c r="AX261" s="15" t="s">
        <v>83</v>
      </c>
      <c r="AY261" s="271" t="s">
        <v>129</v>
      </c>
    </row>
    <row r="262" s="2" customFormat="1" ht="21.75" customHeight="1">
      <c r="A262" s="38"/>
      <c r="B262" s="39"/>
      <c r="C262" s="226" t="s">
        <v>299</v>
      </c>
      <c r="D262" s="226" t="s">
        <v>131</v>
      </c>
      <c r="E262" s="227" t="s">
        <v>300</v>
      </c>
      <c r="F262" s="228" t="s">
        <v>301</v>
      </c>
      <c r="G262" s="229" t="s">
        <v>259</v>
      </c>
      <c r="H262" s="230">
        <v>24.757000000000001</v>
      </c>
      <c r="I262" s="231"/>
      <c r="J262" s="232">
        <f>ROUND(I262*H262,2)</f>
        <v>0</v>
      </c>
      <c r="K262" s="228" t="s">
        <v>135</v>
      </c>
      <c r="L262" s="44"/>
      <c r="M262" s="233" t="s">
        <v>1</v>
      </c>
      <c r="N262" s="234" t="s">
        <v>41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136</v>
      </c>
      <c r="AT262" s="237" t="s">
        <v>131</v>
      </c>
      <c r="AU262" s="237" t="s">
        <v>85</v>
      </c>
      <c r="AY262" s="17" t="s">
        <v>129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136</v>
      </c>
      <c r="BM262" s="237" t="s">
        <v>302</v>
      </c>
    </row>
    <row r="263" s="13" customFormat="1">
      <c r="A263" s="13"/>
      <c r="B263" s="239"/>
      <c r="C263" s="240"/>
      <c r="D263" s="241" t="s">
        <v>138</v>
      </c>
      <c r="E263" s="242" t="s">
        <v>1</v>
      </c>
      <c r="F263" s="243" t="s">
        <v>261</v>
      </c>
      <c r="G263" s="240"/>
      <c r="H263" s="242" t="s">
        <v>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138</v>
      </c>
      <c r="AU263" s="249" t="s">
        <v>85</v>
      </c>
      <c r="AV263" s="13" t="s">
        <v>83</v>
      </c>
      <c r="AW263" s="13" t="s">
        <v>32</v>
      </c>
      <c r="AX263" s="13" t="s">
        <v>76</v>
      </c>
      <c r="AY263" s="249" t="s">
        <v>129</v>
      </c>
    </row>
    <row r="264" s="14" customFormat="1">
      <c r="A264" s="14"/>
      <c r="B264" s="250"/>
      <c r="C264" s="251"/>
      <c r="D264" s="241" t="s">
        <v>138</v>
      </c>
      <c r="E264" s="252" t="s">
        <v>1</v>
      </c>
      <c r="F264" s="253" t="s">
        <v>303</v>
      </c>
      <c r="G264" s="251"/>
      <c r="H264" s="254">
        <v>24.757000000000001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138</v>
      </c>
      <c r="AU264" s="260" t="s">
        <v>85</v>
      </c>
      <c r="AV264" s="14" t="s">
        <v>85</v>
      </c>
      <c r="AW264" s="14" t="s">
        <v>32</v>
      </c>
      <c r="AX264" s="14" t="s">
        <v>76</v>
      </c>
      <c r="AY264" s="260" t="s">
        <v>129</v>
      </c>
    </row>
    <row r="265" s="15" customFormat="1">
      <c r="A265" s="15"/>
      <c r="B265" s="261"/>
      <c r="C265" s="262"/>
      <c r="D265" s="241" t="s">
        <v>138</v>
      </c>
      <c r="E265" s="263" t="s">
        <v>1</v>
      </c>
      <c r="F265" s="264" t="s">
        <v>141</v>
      </c>
      <c r="G265" s="262"/>
      <c r="H265" s="265">
        <v>24.757000000000001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1" t="s">
        <v>138</v>
      </c>
      <c r="AU265" s="271" t="s">
        <v>85</v>
      </c>
      <c r="AV265" s="15" t="s">
        <v>136</v>
      </c>
      <c r="AW265" s="15" t="s">
        <v>32</v>
      </c>
      <c r="AX265" s="15" t="s">
        <v>83</v>
      </c>
      <c r="AY265" s="271" t="s">
        <v>129</v>
      </c>
    </row>
    <row r="266" s="2" customFormat="1" ht="24.15" customHeight="1">
      <c r="A266" s="38"/>
      <c r="B266" s="39"/>
      <c r="C266" s="226" t="s">
        <v>304</v>
      </c>
      <c r="D266" s="226" t="s">
        <v>131</v>
      </c>
      <c r="E266" s="227" t="s">
        <v>305</v>
      </c>
      <c r="F266" s="228" t="s">
        <v>306</v>
      </c>
      <c r="G266" s="229" t="s">
        <v>259</v>
      </c>
      <c r="H266" s="230">
        <v>123.785</v>
      </c>
      <c r="I266" s="231"/>
      <c r="J266" s="232">
        <f>ROUND(I266*H266,2)</f>
        <v>0</v>
      </c>
      <c r="K266" s="228" t="s">
        <v>135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136</v>
      </c>
      <c r="AT266" s="237" t="s">
        <v>131</v>
      </c>
      <c r="AU266" s="237" t="s">
        <v>85</v>
      </c>
      <c r="AY266" s="17" t="s">
        <v>129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136</v>
      </c>
      <c r="BM266" s="237" t="s">
        <v>307</v>
      </c>
    </row>
    <row r="267" s="13" customFormat="1">
      <c r="A267" s="13"/>
      <c r="B267" s="239"/>
      <c r="C267" s="240"/>
      <c r="D267" s="241" t="s">
        <v>138</v>
      </c>
      <c r="E267" s="242" t="s">
        <v>1</v>
      </c>
      <c r="F267" s="243" t="s">
        <v>308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138</v>
      </c>
      <c r="AU267" s="249" t="s">
        <v>85</v>
      </c>
      <c r="AV267" s="13" t="s">
        <v>83</v>
      </c>
      <c r="AW267" s="13" t="s">
        <v>32</v>
      </c>
      <c r="AX267" s="13" t="s">
        <v>76</v>
      </c>
      <c r="AY267" s="249" t="s">
        <v>129</v>
      </c>
    </row>
    <row r="268" s="14" customFormat="1">
      <c r="A268" s="14"/>
      <c r="B268" s="250"/>
      <c r="C268" s="251"/>
      <c r="D268" s="241" t="s">
        <v>138</v>
      </c>
      <c r="E268" s="252" t="s">
        <v>1</v>
      </c>
      <c r="F268" s="253" t="s">
        <v>309</v>
      </c>
      <c r="G268" s="251"/>
      <c r="H268" s="254">
        <v>123.785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138</v>
      </c>
      <c r="AU268" s="260" t="s">
        <v>85</v>
      </c>
      <c r="AV268" s="14" t="s">
        <v>85</v>
      </c>
      <c r="AW268" s="14" t="s">
        <v>32</v>
      </c>
      <c r="AX268" s="14" t="s">
        <v>76</v>
      </c>
      <c r="AY268" s="260" t="s">
        <v>129</v>
      </c>
    </row>
    <row r="269" s="15" customFormat="1">
      <c r="A269" s="15"/>
      <c r="B269" s="261"/>
      <c r="C269" s="262"/>
      <c r="D269" s="241" t="s">
        <v>138</v>
      </c>
      <c r="E269" s="263" t="s">
        <v>1</v>
      </c>
      <c r="F269" s="264" t="s">
        <v>141</v>
      </c>
      <c r="G269" s="262"/>
      <c r="H269" s="265">
        <v>123.785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138</v>
      </c>
      <c r="AU269" s="271" t="s">
        <v>85</v>
      </c>
      <c r="AV269" s="15" t="s">
        <v>136</v>
      </c>
      <c r="AW269" s="15" t="s">
        <v>32</v>
      </c>
      <c r="AX269" s="15" t="s">
        <v>83</v>
      </c>
      <c r="AY269" s="271" t="s">
        <v>129</v>
      </c>
    </row>
    <row r="270" s="2" customFormat="1" ht="16.5" customHeight="1">
      <c r="A270" s="38"/>
      <c r="B270" s="39"/>
      <c r="C270" s="226" t="s">
        <v>310</v>
      </c>
      <c r="D270" s="226" t="s">
        <v>131</v>
      </c>
      <c r="E270" s="227" t="s">
        <v>311</v>
      </c>
      <c r="F270" s="228" t="s">
        <v>312</v>
      </c>
      <c r="G270" s="229" t="s">
        <v>259</v>
      </c>
      <c r="H270" s="230">
        <v>22</v>
      </c>
      <c r="I270" s="231"/>
      <c r="J270" s="232">
        <f>ROUND(I270*H270,2)</f>
        <v>0</v>
      </c>
      <c r="K270" s="228" t="s">
        <v>135</v>
      </c>
      <c r="L270" s="44"/>
      <c r="M270" s="233" t="s">
        <v>1</v>
      </c>
      <c r="N270" s="234" t="s">
        <v>41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136</v>
      </c>
      <c r="AT270" s="237" t="s">
        <v>131</v>
      </c>
      <c r="AU270" s="237" t="s">
        <v>85</v>
      </c>
      <c r="AY270" s="17" t="s">
        <v>129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83</v>
      </c>
      <c r="BK270" s="238">
        <f>ROUND(I270*H270,2)</f>
        <v>0</v>
      </c>
      <c r="BL270" s="17" t="s">
        <v>136</v>
      </c>
      <c r="BM270" s="237" t="s">
        <v>313</v>
      </c>
    </row>
    <row r="271" s="13" customFormat="1">
      <c r="A271" s="13"/>
      <c r="B271" s="239"/>
      <c r="C271" s="240"/>
      <c r="D271" s="241" t="s">
        <v>138</v>
      </c>
      <c r="E271" s="242" t="s">
        <v>1</v>
      </c>
      <c r="F271" s="243" t="s">
        <v>314</v>
      </c>
      <c r="G271" s="240"/>
      <c r="H271" s="242" t="s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138</v>
      </c>
      <c r="AU271" s="249" t="s">
        <v>85</v>
      </c>
      <c r="AV271" s="13" t="s">
        <v>83</v>
      </c>
      <c r="AW271" s="13" t="s">
        <v>32</v>
      </c>
      <c r="AX271" s="13" t="s">
        <v>76</v>
      </c>
      <c r="AY271" s="249" t="s">
        <v>129</v>
      </c>
    </row>
    <row r="272" s="14" customFormat="1">
      <c r="A272" s="14"/>
      <c r="B272" s="250"/>
      <c r="C272" s="251"/>
      <c r="D272" s="241" t="s">
        <v>138</v>
      </c>
      <c r="E272" s="252" t="s">
        <v>1</v>
      </c>
      <c r="F272" s="253" t="s">
        <v>298</v>
      </c>
      <c r="G272" s="251"/>
      <c r="H272" s="254">
        <v>22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138</v>
      </c>
      <c r="AU272" s="260" t="s">
        <v>85</v>
      </c>
      <c r="AV272" s="14" t="s">
        <v>85</v>
      </c>
      <c r="AW272" s="14" t="s">
        <v>32</v>
      </c>
      <c r="AX272" s="14" t="s">
        <v>76</v>
      </c>
      <c r="AY272" s="260" t="s">
        <v>129</v>
      </c>
    </row>
    <row r="273" s="15" customFormat="1">
      <c r="A273" s="15"/>
      <c r="B273" s="261"/>
      <c r="C273" s="262"/>
      <c r="D273" s="241" t="s">
        <v>138</v>
      </c>
      <c r="E273" s="263" t="s">
        <v>1</v>
      </c>
      <c r="F273" s="264" t="s">
        <v>141</v>
      </c>
      <c r="G273" s="262"/>
      <c r="H273" s="265">
        <v>22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138</v>
      </c>
      <c r="AU273" s="271" t="s">
        <v>85</v>
      </c>
      <c r="AV273" s="15" t="s">
        <v>136</v>
      </c>
      <c r="AW273" s="15" t="s">
        <v>32</v>
      </c>
      <c r="AX273" s="15" t="s">
        <v>83</v>
      </c>
      <c r="AY273" s="271" t="s">
        <v>129</v>
      </c>
    </row>
    <row r="274" s="2" customFormat="1" ht="16.5" customHeight="1">
      <c r="A274" s="38"/>
      <c r="B274" s="39"/>
      <c r="C274" s="226" t="s">
        <v>315</v>
      </c>
      <c r="D274" s="226" t="s">
        <v>131</v>
      </c>
      <c r="E274" s="227" t="s">
        <v>316</v>
      </c>
      <c r="F274" s="228" t="s">
        <v>317</v>
      </c>
      <c r="G274" s="229" t="s">
        <v>318</v>
      </c>
      <c r="H274" s="230">
        <v>13.369</v>
      </c>
      <c r="I274" s="231"/>
      <c r="J274" s="232">
        <f>ROUND(I274*H274,2)</f>
        <v>0</v>
      </c>
      <c r="K274" s="228" t="s">
        <v>135</v>
      </c>
      <c r="L274" s="44"/>
      <c r="M274" s="233" t="s">
        <v>1</v>
      </c>
      <c r="N274" s="234" t="s">
        <v>41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136</v>
      </c>
      <c r="AT274" s="237" t="s">
        <v>131</v>
      </c>
      <c r="AU274" s="237" t="s">
        <v>85</v>
      </c>
      <c r="AY274" s="17" t="s">
        <v>129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83</v>
      </c>
      <c r="BK274" s="238">
        <f>ROUND(I274*H274,2)</f>
        <v>0</v>
      </c>
      <c r="BL274" s="17" t="s">
        <v>136</v>
      </c>
      <c r="BM274" s="237" t="s">
        <v>319</v>
      </c>
    </row>
    <row r="275" s="13" customFormat="1">
      <c r="A275" s="13"/>
      <c r="B275" s="239"/>
      <c r="C275" s="240"/>
      <c r="D275" s="241" t="s">
        <v>138</v>
      </c>
      <c r="E275" s="242" t="s">
        <v>1</v>
      </c>
      <c r="F275" s="243" t="s">
        <v>320</v>
      </c>
      <c r="G275" s="240"/>
      <c r="H275" s="242" t="s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138</v>
      </c>
      <c r="AU275" s="249" t="s">
        <v>85</v>
      </c>
      <c r="AV275" s="13" t="s">
        <v>83</v>
      </c>
      <c r="AW275" s="13" t="s">
        <v>32</v>
      </c>
      <c r="AX275" s="13" t="s">
        <v>76</v>
      </c>
      <c r="AY275" s="249" t="s">
        <v>129</v>
      </c>
    </row>
    <row r="276" s="14" customFormat="1">
      <c r="A276" s="14"/>
      <c r="B276" s="250"/>
      <c r="C276" s="251"/>
      <c r="D276" s="241" t="s">
        <v>138</v>
      </c>
      <c r="E276" s="252" t="s">
        <v>1</v>
      </c>
      <c r="F276" s="253" t="s">
        <v>321</v>
      </c>
      <c r="G276" s="251"/>
      <c r="H276" s="254">
        <v>13.369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138</v>
      </c>
      <c r="AU276" s="260" t="s">
        <v>85</v>
      </c>
      <c r="AV276" s="14" t="s">
        <v>85</v>
      </c>
      <c r="AW276" s="14" t="s">
        <v>32</v>
      </c>
      <c r="AX276" s="14" t="s">
        <v>76</v>
      </c>
      <c r="AY276" s="260" t="s">
        <v>129</v>
      </c>
    </row>
    <row r="277" s="15" customFormat="1">
      <c r="A277" s="15"/>
      <c r="B277" s="261"/>
      <c r="C277" s="262"/>
      <c r="D277" s="241" t="s">
        <v>138</v>
      </c>
      <c r="E277" s="263" t="s">
        <v>1</v>
      </c>
      <c r="F277" s="264" t="s">
        <v>141</v>
      </c>
      <c r="G277" s="262"/>
      <c r="H277" s="265">
        <v>13.369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138</v>
      </c>
      <c r="AU277" s="271" t="s">
        <v>85</v>
      </c>
      <c r="AV277" s="15" t="s">
        <v>136</v>
      </c>
      <c r="AW277" s="15" t="s">
        <v>32</v>
      </c>
      <c r="AX277" s="15" t="s">
        <v>83</v>
      </c>
      <c r="AY277" s="271" t="s">
        <v>129</v>
      </c>
    </row>
    <row r="278" s="2" customFormat="1" ht="16.5" customHeight="1">
      <c r="A278" s="38"/>
      <c r="B278" s="39"/>
      <c r="C278" s="226" t="s">
        <v>322</v>
      </c>
      <c r="D278" s="226" t="s">
        <v>131</v>
      </c>
      <c r="E278" s="227" t="s">
        <v>323</v>
      </c>
      <c r="F278" s="228" t="s">
        <v>324</v>
      </c>
      <c r="G278" s="229" t="s">
        <v>318</v>
      </c>
      <c r="H278" s="230">
        <v>31.193999999999999</v>
      </c>
      <c r="I278" s="231"/>
      <c r="J278" s="232">
        <f>ROUND(I278*H278,2)</f>
        <v>0</v>
      </c>
      <c r="K278" s="228" t="s">
        <v>135</v>
      </c>
      <c r="L278" s="44"/>
      <c r="M278" s="233" t="s">
        <v>1</v>
      </c>
      <c r="N278" s="234" t="s">
        <v>41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136</v>
      </c>
      <c r="AT278" s="237" t="s">
        <v>131</v>
      </c>
      <c r="AU278" s="237" t="s">
        <v>85</v>
      </c>
      <c r="AY278" s="17" t="s">
        <v>129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136</v>
      </c>
      <c r="BM278" s="237" t="s">
        <v>325</v>
      </c>
    </row>
    <row r="279" s="13" customFormat="1">
      <c r="A279" s="13"/>
      <c r="B279" s="239"/>
      <c r="C279" s="240"/>
      <c r="D279" s="241" t="s">
        <v>138</v>
      </c>
      <c r="E279" s="242" t="s">
        <v>1</v>
      </c>
      <c r="F279" s="243" t="s">
        <v>326</v>
      </c>
      <c r="G279" s="240"/>
      <c r="H279" s="242" t="s">
        <v>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138</v>
      </c>
      <c r="AU279" s="249" t="s">
        <v>85</v>
      </c>
      <c r="AV279" s="13" t="s">
        <v>83</v>
      </c>
      <c r="AW279" s="13" t="s">
        <v>32</v>
      </c>
      <c r="AX279" s="13" t="s">
        <v>76</v>
      </c>
      <c r="AY279" s="249" t="s">
        <v>129</v>
      </c>
    </row>
    <row r="280" s="14" customFormat="1">
      <c r="A280" s="14"/>
      <c r="B280" s="250"/>
      <c r="C280" s="251"/>
      <c r="D280" s="241" t="s">
        <v>138</v>
      </c>
      <c r="E280" s="252" t="s">
        <v>1</v>
      </c>
      <c r="F280" s="253" t="s">
        <v>327</v>
      </c>
      <c r="G280" s="251"/>
      <c r="H280" s="254">
        <v>31.193999999999999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138</v>
      </c>
      <c r="AU280" s="260" t="s">
        <v>85</v>
      </c>
      <c r="AV280" s="14" t="s">
        <v>85</v>
      </c>
      <c r="AW280" s="14" t="s">
        <v>32</v>
      </c>
      <c r="AX280" s="14" t="s">
        <v>76</v>
      </c>
      <c r="AY280" s="260" t="s">
        <v>129</v>
      </c>
    </row>
    <row r="281" s="15" customFormat="1">
      <c r="A281" s="15"/>
      <c r="B281" s="261"/>
      <c r="C281" s="262"/>
      <c r="D281" s="241" t="s">
        <v>138</v>
      </c>
      <c r="E281" s="263" t="s">
        <v>1</v>
      </c>
      <c r="F281" s="264" t="s">
        <v>141</v>
      </c>
      <c r="G281" s="262"/>
      <c r="H281" s="265">
        <v>31.193999999999999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1" t="s">
        <v>138</v>
      </c>
      <c r="AU281" s="271" t="s">
        <v>85</v>
      </c>
      <c r="AV281" s="15" t="s">
        <v>136</v>
      </c>
      <c r="AW281" s="15" t="s">
        <v>32</v>
      </c>
      <c r="AX281" s="15" t="s">
        <v>83</v>
      </c>
      <c r="AY281" s="271" t="s">
        <v>129</v>
      </c>
    </row>
    <row r="282" s="2" customFormat="1" ht="16.5" customHeight="1">
      <c r="A282" s="38"/>
      <c r="B282" s="39"/>
      <c r="C282" s="226" t="s">
        <v>328</v>
      </c>
      <c r="D282" s="226" t="s">
        <v>131</v>
      </c>
      <c r="E282" s="227" t="s">
        <v>329</v>
      </c>
      <c r="F282" s="228" t="s">
        <v>330</v>
      </c>
      <c r="G282" s="229" t="s">
        <v>259</v>
      </c>
      <c r="H282" s="230">
        <v>24.757000000000001</v>
      </c>
      <c r="I282" s="231"/>
      <c r="J282" s="232">
        <f>ROUND(I282*H282,2)</f>
        <v>0</v>
      </c>
      <c r="K282" s="228" t="s">
        <v>135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136</v>
      </c>
      <c r="AT282" s="237" t="s">
        <v>131</v>
      </c>
      <c r="AU282" s="237" t="s">
        <v>85</v>
      </c>
      <c r="AY282" s="17" t="s">
        <v>129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136</v>
      </c>
      <c r="BM282" s="237" t="s">
        <v>331</v>
      </c>
    </row>
    <row r="283" s="13" customFormat="1">
      <c r="A283" s="13"/>
      <c r="B283" s="239"/>
      <c r="C283" s="240"/>
      <c r="D283" s="241" t="s">
        <v>138</v>
      </c>
      <c r="E283" s="242" t="s">
        <v>1</v>
      </c>
      <c r="F283" s="243" t="s">
        <v>261</v>
      </c>
      <c r="G283" s="240"/>
      <c r="H283" s="242" t="s">
        <v>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138</v>
      </c>
      <c r="AU283" s="249" t="s">
        <v>85</v>
      </c>
      <c r="AV283" s="13" t="s">
        <v>83</v>
      </c>
      <c r="AW283" s="13" t="s">
        <v>32</v>
      </c>
      <c r="AX283" s="13" t="s">
        <v>76</v>
      </c>
      <c r="AY283" s="249" t="s">
        <v>129</v>
      </c>
    </row>
    <row r="284" s="14" customFormat="1">
      <c r="A284" s="14"/>
      <c r="B284" s="250"/>
      <c r="C284" s="251"/>
      <c r="D284" s="241" t="s">
        <v>138</v>
      </c>
      <c r="E284" s="252" t="s">
        <v>1</v>
      </c>
      <c r="F284" s="253" t="s">
        <v>303</v>
      </c>
      <c r="G284" s="251"/>
      <c r="H284" s="254">
        <v>24.757000000000001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138</v>
      </c>
      <c r="AU284" s="260" t="s">
        <v>85</v>
      </c>
      <c r="AV284" s="14" t="s">
        <v>85</v>
      </c>
      <c r="AW284" s="14" t="s">
        <v>32</v>
      </c>
      <c r="AX284" s="14" t="s">
        <v>76</v>
      </c>
      <c r="AY284" s="260" t="s">
        <v>129</v>
      </c>
    </row>
    <row r="285" s="15" customFormat="1">
      <c r="A285" s="15"/>
      <c r="B285" s="261"/>
      <c r="C285" s="262"/>
      <c r="D285" s="241" t="s">
        <v>138</v>
      </c>
      <c r="E285" s="263" t="s">
        <v>1</v>
      </c>
      <c r="F285" s="264" t="s">
        <v>141</v>
      </c>
      <c r="G285" s="262"/>
      <c r="H285" s="265">
        <v>24.757000000000001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1" t="s">
        <v>138</v>
      </c>
      <c r="AU285" s="271" t="s">
        <v>85</v>
      </c>
      <c r="AV285" s="15" t="s">
        <v>136</v>
      </c>
      <c r="AW285" s="15" t="s">
        <v>32</v>
      </c>
      <c r="AX285" s="15" t="s">
        <v>83</v>
      </c>
      <c r="AY285" s="271" t="s">
        <v>129</v>
      </c>
    </row>
    <row r="286" s="2" customFormat="1" ht="16.5" customHeight="1">
      <c r="A286" s="38"/>
      <c r="B286" s="39"/>
      <c r="C286" s="226" t="s">
        <v>332</v>
      </c>
      <c r="D286" s="226" t="s">
        <v>131</v>
      </c>
      <c r="E286" s="227" t="s">
        <v>333</v>
      </c>
      <c r="F286" s="228" t="s">
        <v>334</v>
      </c>
      <c r="G286" s="229" t="s">
        <v>259</v>
      </c>
      <c r="H286" s="230">
        <v>92.242999999999995</v>
      </c>
      <c r="I286" s="231"/>
      <c r="J286" s="232">
        <f>ROUND(I286*H286,2)</f>
        <v>0</v>
      </c>
      <c r="K286" s="228" t="s">
        <v>135</v>
      </c>
      <c r="L286" s="44"/>
      <c r="M286" s="233" t="s">
        <v>1</v>
      </c>
      <c r="N286" s="234" t="s">
        <v>41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136</v>
      </c>
      <c r="AT286" s="237" t="s">
        <v>131</v>
      </c>
      <c r="AU286" s="237" t="s">
        <v>85</v>
      </c>
      <c r="AY286" s="17" t="s">
        <v>129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136</v>
      </c>
      <c r="BM286" s="237" t="s">
        <v>335</v>
      </c>
    </row>
    <row r="287" s="13" customFormat="1">
      <c r="A287" s="13"/>
      <c r="B287" s="239"/>
      <c r="C287" s="240"/>
      <c r="D287" s="241" t="s">
        <v>138</v>
      </c>
      <c r="E287" s="242" t="s">
        <v>1</v>
      </c>
      <c r="F287" s="243" t="s">
        <v>336</v>
      </c>
      <c r="G287" s="240"/>
      <c r="H287" s="242" t="s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138</v>
      </c>
      <c r="AU287" s="249" t="s">
        <v>85</v>
      </c>
      <c r="AV287" s="13" t="s">
        <v>83</v>
      </c>
      <c r="AW287" s="13" t="s">
        <v>32</v>
      </c>
      <c r="AX287" s="13" t="s">
        <v>76</v>
      </c>
      <c r="AY287" s="249" t="s">
        <v>129</v>
      </c>
    </row>
    <row r="288" s="14" customFormat="1">
      <c r="A288" s="14"/>
      <c r="B288" s="250"/>
      <c r="C288" s="251"/>
      <c r="D288" s="241" t="s">
        <v>138</v>
      </c>
      <c r="E288" s="252" t="s">
        <v>1</v>
      </c>
      <c r="F288" s="253" t="s">
        <v>337</v>
      </c>
      <c r="G288" s="251"/>
      <c r="H288" s="254">
        <v>92.242999999999995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138</v>
      </c>
      <c r="AU288" s="260" t="s">
        <v>85</v>
      </c>
      <c r="AV288" s="14" t="s">
        <v>85</v>
      </c>
      <c r="AW288" s="14" t="s">
        <v>32</v>
      </c>
      <c r="AX288" s="14" t="s">
        <v>76</v>
      </c>
      <c r="AY288" s="260" t="s">
        <v>129</v>
      </c>
    </row>
    <row r="289" s="15" customFormat="1">
      <c r="A289" s="15"/>
      <c r="B289" s="261"/>
      <c r="C289" s="262"/>
      <c r="D289" s="241" t="s">
        <v>138</v>
      </c>
      <c r="E289" s="263" t="s">
        <v>1</v>
      </c>
      <c r="F289" s="264" t="s">
        <v>141</v>
      </c>
      <c r="G289" s="262"/>
      <c r="H289" s="265">
        <v>92.242999999999995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1" t="s">
        <v>138</v>
      </c>
      <c r="AU289" s="271" t="s">
        <v>85</v>
      </c>
      <c r="AV289" s="15" t="s">
        <v>136</v>
      </c>
      <c r="AW289" s="15" t="s">
        <v>32</v>
      </c>
      <c r="AX289" s="15" t="s">
        <v>83</v>
      </c>
      <c r="AY289" s="271" t="s">
        <v>129</v>
      </c>
    </row>
    <row r="290" s="2" customFormat="1" ht="16.5" customHeight="1">
      <c r="A290" s="38"/>
      <c r="B290" s="39"/>
      <c r="C290" s="226" t="s">
        <v>338</v>
      </c>
      <c r="D290" s="226" t="s">
        <v>131</v>
      </c>
      <c r="E290" s="227" t="s">
        <v>339</v>
      </c>
      <c r="F290" s="228" t="s">
        <v>340</v>
      </c>
      <c r="G290" s="229" t="s">
        <v>134</v>
      </c>
      <c r="H290" s="230">
        <v>10</v>
      </c>
      <c r="I290" s="231"/>
      <c r="J290" s="232">
        <f>ROUND(I290*H290,2)</f>
        <v>0</v>
      </c>
      <c r="K290" s="228" t="s">
        <v>135</v>
      </c>
      <c r="L290" s="44"/>
      <c r="M290" s="233" t="s">
        <v>1</v>
      </c>
      <c r="N290" s="234" t="s">
        <v>41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136</v>
      </c>
      <c r="AT290" s="237" t="s">
        <v>131</v>
      </c>
      <c r="AU290" s="237" t="s">
        <v>85</v>
      </c>
      <c r="AY290" s="17" t="s">
        <v>129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83</v>
      </c>
      <c r="BK290" s="238">
        <f>ROUND(I290*H290,2)</f>
        <v>0</v>
      </c>
      <c r="BL290" s="17" t="s">
        <v>136</v>
      </c>
      <c r="BM290" s="237" t="s">
        <v>341</v>
      </c>
    </row>
    <row r="291" s="13" customFormat="1">
      <c r="A291" s="13"/>
      <c r="B291" s="239"/>
      <c r="C291" s="240"/>
      <c r="D291" s="241" t="s">
        <v>138</v>
      </c>
      <c r="E291" s="242" t="s">
        <v>1</v>
      </c>
      <c r="F291" s="243" t="s">
        <v>145</v>
      </c>
      <c r="G291" s="240"/>
      <c r="H291" s="242" t="s">
        <v>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138</v>
      </c>
      <c r="AU291" s="249" t="s">
        <v>85</v>
      </c>
      <c r="AV291" s="13" t="s">
        <v>83</v>
      </c>
      <c r="AW291" s="13" t="s">
        <v>32</v>
      </c>
      <c r="AX291" s="13" t="s">
        <v>76</v>
      </c>
      <c r="AY291" s="249" t="s">
        <v>129</v>
      </c>
    </row>
    <row r="292" s="14" customFormat="1">
      <c r="A292" s="14"/>
      <c r="B292" s="250"/>
      <c r="C292" s="251"/>
      <c r="D292" s="241" t="s">
        <v>138</v>
      </c>
      <c r="E292" s="252" t="s">
        <v>1</v>
      </c>
      <c r="F292" s="253" t="s">
        <v>140</v>
      </c>
      <c r="G292" s="251"/>
      <c r="H292" s="254">
        <v>10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138</v>
      </c>
      <c r="AU292" s="260" t="s">
        <v>85</v>
      </c>
      <c r="AV292" s="14" t="s">
        <v>85</v>
      </c>
      <c r="AW292" s="14" t="s">
        <v>32</v>
      </c>
      <c r="AX292" s="14" t="s">
        <v>76</v>
      </c>
      <c r="AY292" s="260" t="s">
        <v>129</v>
      </c>
    </row>
    <row r="293" s="15" customFormat="1">
      <c r="A293" s="15"/>
      <c r="B293" s="261"/>
      <c r="C293" s="262"/>
      <c r="D293" s="241" t="s">
        <v>138</v>
      </c>
      <c r="E293" s="263" t="s">
        <v>1</v>
      </c>
      <c r="F293" s="264" t="s">
        <v>141</v>
      </c>
      <c r="G293" s="262"/>
      <c r="H293" s="265">
        <v>10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1" t="s">
        <v>138</v>
      </c>
      <c r="AU293" s="271" t="s">
        <v>85</v>
      </c>
      <c r="AV293" s="15" t="s">
        <v>136</v>
      </c>
      <c r="AW293" s="15" t="s">
        <v>32</v>
      </c>
      <c r="AX293" s="15" t="s">
        <v>83</v>
      </c>
      <c r="AY293" s="271" t="s">
        <v>129</v>
      </c>
    </row>
    <row r="294" s="2" customFormat="1" ht="16.5" customHeight="1">
      <c r="A294" s="38"/>
      <c r="B294" s="39"/>
      <c r="C294" s="226" t="s">
        <v>342</v>
      </c>
      <c r="D294" s="226" t="s">
        <v>131</v>
      </c>
      <c r="E294" s="227" t="s">
        <v>343</v>
      </c>
      <c r="F294" s="228" t="s">
        <v>344</v>
      </c>
      <c r="G294" s="229" t="s">
        <v>259</v>
      </c>
      <c r="H294" s="230">
        <v>20.077000000000002</v>
      </c>
      <c r="I294" s="231"/>
      <c r="J294" s="232">
        <f>ROUND(I294*H294,2)</f>
        <v>0</v>
      </c>
      <c r="K294" s="228" t="s">
        <v>135</v>
      </c>
      <c r="L294" s="44"/>
      <c r="M294" s="233" t="s">
        <v>1</v>
      </c>
      <c r="N294" s="234" t="s">
        <v>41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136</v>
      </c>
      <c r="AT294" s="237" t="s">
        <v>131</v>
      </c>
      <c r="AU294" s="237" t="s">
        <v>85</v>
      </c>
      <c r="AY294" s="17" t="s">
        <v>129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136</v>
      </c>
      <c r="BM294" s="237" t="s">
        <v>345</v>
      </c>
    </row>
    <row r="295" s="13" customFormat="1">
      <c r="A295" s="13"/>
      <c r="B295" s="239"/>
      <c r="C295" s="240"/>
      <c r="D295" s="241" t="s">
        <v>138</v>
      </c>
      <c r="E295" s="242" t="s">
        <v>1</v>
      </c>
      <c r="F295" s="243" t="s">
        <v>261</v>
      </c>
      <c r="G295" s="240"/>
      <c r="H295" s="242" t="s">
        <v>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138</v>
      </c>
      <c r="AU295" s="249" t="s">
        <v>85</v>
      </c>
      <c r="AV295" s="13" t="s">
        <v>83</v>
      </c>
      <c r="AW295" s="13" t="s">
        <v>32</v>
      </c>
      <c r="AX295" s="13" t="s">
        <v>76</v>
      </c>
      <c r="AY295" s="249" t="s">
        <v>129</v>
      </c>
    </row>
    <row r="296" s="14" customFormat="1">
      <c r="A296" s="14"/>
      <c r="B296" s="250"/>
      <c r="C296" s="251"/>
      <c r="D296" s="241" t="s">
        <v>138</v>
      </c>
      <c r="E296" s="252" t="s">
        <v>1</v>
      </c>
      <c r="F296" s="253" t="s">
        <v>346</v>
      </c>
      <c r="G296" s="251"/>
      <c r="H296" s="254">
        <v>20.077000000000002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138</v>
      </c>
      <c r="AU296" s="260" t="s">
        <v>85</v>
      </c>
      <c r="AV296" s="14" t="s">
        <v>85</v>
      </c>
      <c r="AW296" s="14" t="s">
        <v>32</v>
      </c>
      <c r="AX296" s="14" t="s">
        <v>76</v>
      </c>
      <c r="AY296" s="260" t="s">
        <v>129</v>
      </c>
    </row>
    <row r="297" s="15" customFormat="1">
      <c r="A297" s="15"/>
      <c r="B297" s="261"/>
      <c r="C297" s="262"/>
      <c r="D297" s="241" t="s">
        <v>138</v>
      </c>
      <c r="E297" s="263" t="s">
        <v>1</v>
      </c>
      <c r="F297" s="264" t="s">
        <v>141</v>
      </c>
      <c r="G297" s="262"/>
      <c r="H297" s="265">
        <v>20.077000000000002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1" t="s">
        <v>138</v>
      </c>
      <c r="AU297" s="271" t="s">
        <v>85</v>
      </c>
      <c r="AV297" s="15" t="s">
        <v>136</v>
      </c>
      <c r="AW297" s="15" t="s">
        <v>32</v>
      </c>
      <c r="AX297" s="15" t="s">
        <v>83</v>
      </c>
      <c r="AY297" s="271" t="s">
        <v>129</v>
      </c>
    </row>
    <row r="298" s="2" customFormat="1" ht="16.5" customHeight="1">
      <c r="A298" s="38"/>
      <c r="B298" s="39"/>
      <c r="C298" s="272" t="s">
        <v>347</v>
      </c>
      <c r="D298" s="272" t="s">
        <v>348</v>
      </c>
      <c r="E298" s="273" t="s">
        <v>349</v>
      </c>
      <c r="F298" s="274" t="s">
        <v>350</v>
      </c>
      <c r="G298" s="275" t="s">
        <v>318</v>
      </c>
      <c r="H298" s="276">
        <v>40.154000000000003</v>
      </c>
      <c r="I298" s="277"/>
      <c r="J298" s="278">
        <f>ROUND(I298*H298,2)</f>
        <v>0</v>
      </c>
      <c r="K298" s="274" t="s">
        <v>135</v>
      </c>
      <c r="L298" s="279"/>
      <c r="M298" s="280" t="s">
        <v>1</v>
      </c>
      <c r="N298" s="281" t="s">
        <v>41</v>
      </c>
      <c r="O298" s="91"/>
      <c r="P298" s="235">
        <f>O298*H298</f>
        <v>0</v>
      </c>
      <c r="Q298" s="235">
        <v>1</v>
      </c>
      <c r="R298" s="235">
        <f>Q298*H298</f>
        <v>40.154000000000003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171</v>
      </c>
      <c r="AT298" s="237" t="s">
        <v>348</v>
      </c>
      <c r="AU298" s="237" t="s">
        <v>85</v>
      </c>
      <c r="AY298" s="17" t="s">
        <v>129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136</v>
      </c>
      <c r="BM298" s="237" t="s">
        <v>351</v>
      </c>
    </row>
    <row r="299" s="13" customFormat="1">
      <c r="A299" s="13"/>
      <c r="B299" s="239"/>
      <c r="C299" s="240"/>
      <c r="D299" s="241" t="s">
        <v>138</v>
      </c>
      <c r="E299" s="242" t="s">
        <v>1</v>
      </c>
      <c r="F299" s="243" t="s">
        <v>261</v>
      </c>
      <c r="G299" s="240"/>
      <c r="H299" s="242" t="s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138</v>
      </c>
      <c r="AU299" s="249" t="s">
        <v>85</v>
      </c>
      <c r="AV299" s="13" t="s">
        <v>83</v>
      </c>
      <c r="AW299" s="13" t="s">
        <v>32</v>
      </c>
      <c r="AX299" s="13" t="s">
        <v>76</v>
      </c>
      <c r="AY299" s="249" t="s">
        <v>129</v>
      </c>
    </row>
    <row r="300" s="14" customFormat="1">
      <c r="A300" s="14"/>
      <c r="B300" s="250"/>
      <c r="C300" s="251"/>
      <c r="D300" s="241" t="s">
        <v>138</v>
      </c>
      <c r="E300" s="252" t="s">
        <v>1</v>
      </c>
      <c r="F300" s="253" t="s">
        <v>352</v>
      </c>
      <c r="G300" s="251"/>
      <c r="H300" s="254">
        <v>40.154000000000003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138</v>
      </c>
      <c r="AU300" s="260" t="s">
        <v>85</v>
      </c>
      <c r="AV300" s="14" t="s">
        <v>85</v>
      </c>
      <c r="AW300" s="14" t="s">
        <v>32</v>
      </c>
      <c r="AX300" s="14" t="s">
        <v>76</v>
      </c>
      <c r="AY300" s="260" t="s">
        <v>129</v>
      </c>
    </row>
    <row r="301" s="15" customFormat="1">
      <c r="A301" s="15"/>
      <c r="B301" s="261"/>
      <c r="C301" s="262"/>
      <c r="D301" s="241" t="s">
        <v>138</v>
      </c>
      <c r="E301" s="263" t="s">
        <v>1</v>
      </c>
      <c r="F301" s="264" t="s">
        <v>141</v>
      </c>
      <c r="G301" s="262"/>
      <c r="H301" s="265">
        <v>40.154000000000003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1" t="s">
        <v>138</v>
      </c>
      <c r="AU301" s="271" t="s">
        <v>85</v>
      </c>
      <c r="AV301" s="15" t="s">
        <v>136</v>
      </c>
      <c r="AW301" s="15" t="s">
        <v>32</v>
      </c>
      <c r="AX301" s="15" t="s">
        <v>83</v>
      </c>
      <c r="AY301" s="271" t="s">
        <v>129</v>
      </c>
    </row>
    <row r="302" s="12" customFormat="1" ht="22.8" customHeight="1">
      <c r="A302" s="12"/>
      <c r="B302" s="210"/>
      <c r="C302" s="211"/>
      <c r="D302" s="212" t="s">
        <v>75</v>
      </c>
      <c r="E302" s="224" t="s">
        <v>175</v>
      </c>
      <c r="F302" s="224" t="s">
        <v>353</v>
      </c>
      <c r="G302" s="211"/>
      <c r="H302" s="211"/>
      <c r="I302" s="214"/>
      <c r="J302" s="225">
        <f>BK302</f>
        <v>0</v>
      </c>
      <c r="K302" s="211"/>
      <c r="L302" s="216"/>
      <c r="M302" s="217"/>
      <c r="N302" s="218"/>
      <c r="O302" s="218"/>
      <c r="P302" s="219">
        <f>SUM(P303:P338)</f>
        <v>0</v>
      </c>
      <c r="Q302" s="218"/>
      <c r="R302" s="219">
        <f>SUM(R303:R338)</f>
        <v>0</v>
      </c>
      <c r="S302" s="218"/>
      <c r="T302" s="220">
        <f>SUM(T303:T338)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1" t="s">
        <v>83</v>
      </c>
      <c r="AT302" s="222" t="s">
        <v>75</v>
      </c>
      <c r="AU302" s="222" t="s">
        <v>83</v>
      </c>
      <c r="AY302" s="221" t="s">
        <v>129</v>
      </c>
      <c r="BK302" s="223">
        <f>SUM(BK303:BK338)</f>
        <v>0</v>
      </c>
    </row>
    <row r="303" s="2" customFormat="1" ht="16.5" customHeight="1">
      <c r="A303" s="38"/>
      <c r="B303" s="39"/>
      <c r="C303" s="226" t="s">
        <v>354</v>
      </c>
      <c r="D303" s="226" t="s">
        <v>131</v>
      </c>
      <c r="E303" s="227" t="s">
        <v>355</v>
      </c>
      <c r="F303" s="228" t="s">
        <v>356</v>
      </c>
      <c r="G303" s="229" t="s">
        <v>234</v>
      </c>
      <c r="H303" s="230">
        <v>52</v>
      </c>
      <c r="I303" s="231"/>
      <c r="J303" s="232">
        <f>ROUND(I303*H303,2)</f>
        <v>0</v>
      </c>
      <c r="K303" s="228" t="s">
        <v>135</v>
      </c>
      <c r="L303" s="44"/>
      <c r="M303" s="233" t="s">
        <v>1</v>
      </c>
      <c r="N303" s="234" t="s">
        <v>41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136</v>
      </c>
      <c r="AT303" s="237" t="s">
        <v>131</v>
      </c>
      <c r="AU303" s="237" t="s">
        <v>85</v>
      </c>
      <c r="AY303" s="17" t="s">
        <v>129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83</v>
      </c>
      <c r="BK303" s="238">
        <f>ROUND(I303*H303,2)</f>
        <v>0</v>
      </c>
      <c r="BL303" s="17" t="s">
        <v>136</v>
      </c>
      <c r="BM303" s="237" t="s">
        <v>357</v>
      </c>
    </row>
    <row r="304" s="13" customFormat="1">
      <c r="A304" s="13"/>
      <c r="B304" s="239"/>
      <c r="C304" s="240"/>
      <c r="D304" s="241" t="s">
        <v>138</v>
      </c>
      <c r="E304" s="242" t="s">
        <v>1</v>
      </c>
      <c r="F304" s="243" t="s">
        <v>358</v>
      </c>
      <c r="G304" s="240"/>
      <c r="H304" s="242" t="s">
        <v>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138</v>
      </c>
      <c r="AU304" s="249" t="s">
        <v>85</v>
      </c>
      <c r="AV304" s="13" t="s">
        <v>83</v>
      </c>
      <c r="AW304" s="13" t="s">
        <v>32</v>
      </c>
      <c r="AX304" s="13" t="s">
        <v>76</v>
      </c>
      <c r="AY304" s="249" t="s">
        <v>129</v>
      </c>
    </row>
    <row r="305" s="14" customFormat="1">
      <c r="A305" s="14"/>
      <c r="B305" s="250"/>
      <c r="C305" s="251"/>
      <c r="D305" s="241" t="s">
        <v>138</v>
      </c>
      <c r="E305" s="252" t="s">
        <v>1</v>
      </c>
      <c r="F305" s="253" t="s">
        <v>359</v>
      </c>
      <c r="G305" s="251"/>
      <c r="H305" s="254">
        <v>52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0" t="s">
        <v>138</v>
      </c>
      <c r="AU305" s="260" t="s">
        <v>85</v>
      </c>
      <c r="AV305" s="14" t="s">
        <v>85</v>
      </c>
      <c r="AW305" s="14" t="s">
        <v>32</v>
      </c>
      <c r="AX305" s="14" t="s">
        <v>76</v>
      </c>
      <c r="AY305" s="260" t="s">
        <v>129</v>
      </c>
    </row>
    <row r="306" s="15" customFormat="1">
      <c r="A306" s="15"/>
      <c r="B306" s="261"/>
      <c r="C306" s="262"/>
      <c r="D306" s="241" t="s">
        <v>138</v>
      </c>
      <c r="E306" s="263" t="s">
        <v>1</v>
      </c>
      <c r="F306" s="264" t="s">
        <v>141</v>
      </c>
      <c r="G306" s="262"/>
      <c r="H306" s="265">
        <v>52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1" t="s">
        <v>138</v>
      </c>
      <c r="AU306" s="271" t="s">
        <v>85</v>
      </c>
      <c r="AV306" s="15" t="s">
        <v>136</v>
      </c>
      <c r="AW306" s="15" t="s">
        <v>32</v>
      </c>
      <c r="AX306" s="15" t="s">
        <v>83</v>
      </c>
      <c r="AY306" s="271" t="s">
        <v>129</v>
      </c>
    </row>
    <row r="307" s="2" customFormat="1" ht="16.5" customHeight="1">
      <c r="A307" s="38"/>
      <c r="B307" s="39"/>
      <c r="C307" s="226" t="s">
        <v>360</v>
      </c>
      <c r="D307" s="226" t="s">
        <v>131</v>
      </c>
      <c r="E307" s="227" t="s">
        <v>361</v>
      </c>
      <c r="F307" s="228" t="s">
        <v>362</v>
      </c>
      <c r="G307" s="229" t="s">
        <v>234</v>
      </c>
      <c r="H307" s="230">
        <v>52</v>
      </c>
      <c r="I307" s="231"/>
      <c r="J307" s="232">
        <f>ROUND(I307*H307,2)</f>
        <v>0</v>
      </c>
      <c r="K307" s="228" t="s">
        <v>135</v>
      </c>
      <c r="L307" s="44"/>
      <c r="M307" s="233" t="s">
        <v>1</v>
      </c>
      <c r="N307" s="234" t="s">
        <v>41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136</v>
      </c>
      <c r="AT307" s="237" t="s">
        <v>131</v>
      </c>
      <c r="AU307" s="237" t="s">
        <v>85</v>
      </c>
      <c r="AY307" s="17" t="s">
        <v>129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83</v>
      </c>
      <c r="BK307" s="238">
        <f>ROUND(I307*H307,2)</f>
        <v>0</v>
      </c>
      <c r="BL307" s="17" t="s">
        <v>136</v>
      </c>
      <c r="BM307" s="237" t="s">
        <v>363</v>
      </c>
    </row>
    <row r="308" s="13" customFormat="1">
      <c r="A308" s="13"/>
      <c r="B308" s="239"/>
      <c r="C308" s="240"/>
      <c r="D308" s="241" t="s">
        <v>138</v>
      </c>
      <c r="E308" s="242" t="s">
        <v>1</v>
      </c>
      <c r="F308" s="243" t="s">
        <v>364</v>
      </c>
      <c r="G308" s="240"/>
      <c r="H308" s="242" t="s">
        <v>1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138</v>
      </c>
      <c r="AU308" s="249" t="s">
        <v>85</v>
      </c>
      <c r="AV308" s="13" t="s">
        <v>83</v>
      </c>
      <c r="AW308" s="13" t="s">
        <v>32</v>
      </c>
      <c r="AX308" s="13" t="s">
        <v>76</v>
      </c>
      <c r="AY308" s="249" t="s">
        <v>129</v>
      </c>
    </row>
    <row r="309" s="14" customFormat="1">
      <c r="A309" s="14"/>
      <c r="B309" s="250"/>
      <c r="C309" s="251"/>
      <c r="D309" s="241" t="s">
        <v>138</v>
      </c>
      <c r="E309" s="252" t="s">
        <v>1</v>
      </c>
      <c r="F309" s="253" t="s">
        <v>359</v>
      </c>
      <c r="G309" s="251"/>
      <c r="H309" s="254">
        <v>52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0" t="s">
        <v>138</v>
      </c>
      <c r="AU309" s="260" t="s">
        <v>85</v>
      </c>
      <c r="AV309" s="14" t="s">
        <v>85</v>
      </c>
      <c r="AW309" s="14" t="s">
        <v>32</v>
      </c>
      <c r="AX309" s="14" t="s">
        <v>76</v>
      </c>
      <c r="AY309" s="260" t="s">
        <v>129</v>
      </c>
    </row>
    <row r="310" s="15" customFormat="1">
      <c r="A310" s="15"/>
      <c r="B310" s="261"/>
      <c r="C310" s="262"/>
      <c r="D310" s="241" t="s">
        <v>138</v>
      </c>
      <c r="E310" s="263" t="s">
        <v>1</v>
      </c>
      <c r="F310" s="264" t="s">
        <v>141</v>
      </c>
      <c r="G310" s="262"/>
      <c r="H310" s="265">
        <v>52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1" t="s">
        <v>138</v>
      </c>
      <c r="AU310" s="271" t="s">
        <v>85</v>
      </c>
      <c r="AV310" s="15" t="s">
        <v>136</v>
      </c>
      <c r="AW310" s="15" t="s">
        <v>32</v>
      </c>
      <c r="AX310" s="15" t="s">
        <v>83</v>
      </c>
      <c r="AY310" s="271" t="s">
        <v>129</v>
      </c>
    </row>
    <row r="311" s="2" customFormat="1" ht="16.5" customHeight="1">
      <c r="A311" s="38"/>
      <c r="B311" s="39"/>
      <c r="C311" s="226" t="s">
        <v>365</v>
      </c>
      <c r="D311" s="226" t="s">
        <v>131</v>
      </c>
      <c r="E311" s="227" t="s">
        <v>366</v>
      </c>
      <c r="F311" s="228" t="s">
        <v>367</v>
      </c>
      <c r="G311" s="229" t="s">
        <v>149</v>
      </c>
      <c r="H311" s="230">
        <v>12</v>
      </c>
      <c r="I311" s="231"/>
      <c r="J311" s="232">
        <f>ROUND(I311*H311,2)</f>
        <v>0</v>
      </c>
      <c r="K311" s="228" t="s">
        <v>135</v>
      </c>
      <c r="L311" s="44"/>
      <c r="M311" s="233" t="s">
        <v>1</v>
      </c>
      <c r="N311" s="234" t="s">
        <v>41</v>
      </c>
      <c r="O311" s="91"/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136</v>
      </c>
      <c r="AT311" s="237" t="s">
        <v>131</v>
      </c>
      <c r="AU311" s="237" t="s">
        <v>85</v>
      </c>
      <c r="AY311" s="17" t="s">
        <v>129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83</v>
      </c>
      <c r="BK311" s="238">
        <f>ROUND(I311*H311,2)</f>
        <v>0</v>
      </c>
      <c r="BL311" s="17" t="s">
        <v>136</v>
      </c>
      <c r="BM311" s="237" t="s">
        <v>368</v>
      </c>
    </row>
    <row r="312" s="13" customFormat="1">
      <c r="A312" s="13"/>
      <c r="B312" s="239"/>
      <c r="C312" s="240"/>
      <c r="D312" s="241" t="s">
        <v>138</v>
      </c>
      <c r="E312" s="242" t="s">
        <v>1</v>
      </c>
      <c r="F312" s="243" t="s">
        <v>369</v>
      </c>
      <c r="G312" s="240"/>
      <c r="H312" s="242" t="s">
        <v>1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138</v>
      </c>
      <c r="AU312" s="249" t="s">
        <v>85</v>
      </c>
      <c r="AV312" s="13" t="s">
        <v>83</v>
      </c>
      <c r="AW312" s="13" t="s">
        <v>32</v>
      </c>
      <c r="AX312" s="13" t="s">
        <v>76</v>
      </c>
      <c r="AY312" s="249" t="s">
        <v>129</v>
      </c>
    </row>
    <row r="313" s="14" customFormat="1">
      <c r="A313" s="14"/>
      <c r="B313" s="250"/>
      <c r="C313" s="251"/>
      <c r="D313" s="241" t="s">
        <v>138</v>
      </c>
      <c r="E313" s="252" t="s">
        <v>1</v>
      </c>
      <c r="F313" s="253" t="s">
        <v>370</v>
      </c>
      <c r="G313" s="251"/>
      <c r="H313" s="254">
        <v>12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0" t="s">
        <v>138</v>
      </c>
      <c r="AU313" s="260" t="s">
        <v>85</v>
      </c>
      <c r="AV313" s="14" t="s">
        <v>85</v>
      </c>
      <c r="AW313" s="14" t="s">
        <v>32</v>
      </c>
      <c r="AX313" s="14" t="s">
        <v>76</v>
      </c>
      <c r="AY313" s="260" t="s">
        <v>129</v>
      </c>
    </row>
    <row r="314" s="15" customFormat="1">
      <c r="A314" s="15"/>
      <c r="B314" s="261"/>
      <c r="C314" s="262"/>
      <c r="D314" s="241" t="s">
        <v>138</v>
      </c>
      <c r="E314" s="263" t="s">
        <v>1</v>
      </c>
      <c r="F314" s="264" t="s">
        <v>141</v>
      </c>
      <c r="G314" s="262"/>
      <c r="H314" s="265">
        <v>12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1" t="s">
        <v>138</v>
      </c>
      <c r="AU314" s="271" t="s">
        <v>85</v>
      </c>
      <c r="AV314" s="15" t="s">
        <v>136</v>
      </c>
      <c r="AW314" s="15" t="s">
        <v>32</v>
      </c>
      <c r="AX314" s="15" t="s">
        <v>83</v>
      </c>
      <c r="AY314" s="271" t="s">
        <v>129</v>
      </c>
    </row>
    <row r="315" s="2" customFormat="1" ht="16.5" customHeight="1">
      <c r="A315" s="38"/>
      <c r="B315" s="39"/>
      <c r="C315" s="226" t="s">
        <v>371</v>
      </c>
      <c r="D315" s="226" t="s">
        <v>131</v>
      </c>
      <c r="E315" s="227" t="s">
        <v>372</v>
      </c>
      <c r="F315" s="228" t="s">
        <v>373</v>
      </c>
      <c r="G315" s="229" t="s">
        <v>149</v>
      </c>
      <c r="H315" s="230">
        <v>52</v>
      </c>
      <c r="I315" s="231"/>
      <c r="J315" s="232">
        <f>ROUND(I315*H315,2)</f>
        <v>0</v>
      </c>
      <c r="K315" s="228" t="s">
        <v>135</v>
      </c>
      <c r="L315" s="44"/>
      <c r="M315" s="233" t="s">
        <v>1</v>
      </c>
      <c r="N315" s="234" t="s">
        <v>41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136</v>
      </c>
      <c r="AT315" s="237" t="s">
        <v>131</v>
      </c>
      <c r="AU315" s="237" t="s">
        <v>85</v>
      </c>
      <c r="AY315" s="17" t="s">
        <v>129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83</v>
      </c>
      <c r="BK315" s="238">
        <f>ROUND(I315*H315,2)</f>
        <v>0</v>
      </c>
      <c r="BL315" s="17" t="s">
        <v>136</v>
      </c>
      <c r="BM315" s="237" t="s">
        <v>374</v>
      </c>
    </row>
    <row r="316" s="13" customFormat="1">
      <c r="A316" s="13"/>
      <c r="B316" s="239"/>
      <c r="C316" s="240"/>
      <c r="D316" s="241" t="s">
        <v>138</v>
      </c>
      <c r="E316" s="242" t="s">
        <v>1</v>
      </c>
      <c r="F316" s="243" t="s">
        <v>375</v>
      </c>
      <c r="G316" s="240"/>
      <c r="H316" s="242" t="s">
        <v>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138</v>
      </c>
      <c r="AU316" s="249" t="s">
        <v>85</v>
      </c>
      <c r="AV316" s="13" t="s">
        <v>83</v>
      </c>
      <c r="AW316" s="13" t="s">
        <v>32</v>
      </c>
      <c r="AX316" s="13" t="s">
        <v>76</v>
      </c>
      <c r="AY316" s="249" t="s">
        <v>129</v>
      </c>
    </row>
    <row r="317" s="14" customFormat="1">
      <c r="A317" s="14"/>
      <c r="B317" s="250"/>
      <c r="C317" s="251"/>
      <c r="D317" s="241" t="s">
        <v>138</v>
      </c>
      <c r="E317" s="252" t="s">
        <v>1</v>
      </c>
      <c r="F317" s="253" t="s">
        <v>186</v>
      </c>
      <c r="G317" s="251"/>
      <c r="H317" s="254">
        <v>52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138</v>
      </c>
      <c r="AU317" s="260" t="s">
        <v>85</v>
      </c>
      <c r="AV317" s="14" t="s">
        <v>85</v>
      </c>
      <c r="AW317" s="14" t="s">
        <v>32</v>
      </c>
      <c r="AX317" s="14" t="s">
        <v>76</v>
      </c>
      <c r="AY317" s="260" t="s">
        <v>129</v>
      </c>
    </row>
    <row r="318" s="15" customFormat="1">
      <c r="A318" s="15"/>
      <c r="B318" s="261"/>
      <c r="C318" s="262"/>
      <c r="D318" s="241" t="s">
        <v>138</v>
      </c>
      <c r="E318" s="263" t="s">
        <v>1</v>
      </c>
      <c r="F318" s="264" t="s">
        <v>141</v>
      </c>
      <c r="G318" s="262"/>
      <c r="H318" s="265">
        <v>52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1" t="s">
        <v>138</v>
      </c>
      <c r="AU318" s="271" t="s">
        <v>85</v>
      </c>
      <c r="AV318" s="15" t="s">
        <v>136</v>
      </c>
      <c r="AW318" s="15" t="s">
        <v>32</v>
      </c>
      <c r="AX318" s="15" t="s">
        <v>83</v>
      </c>
      <c r="AY318" s="271" t="s">
        <v>129</v>
      </c>
    </row>
    <row r="319" s="2" customFormat="1" ht="16.5" customHeight="1">
      <c r="A319" s="38"/>
      <c r="B319" s="39"/>
      <c r="C319" s="226" t="s">
        <v>376</v>
      </c>
      <c r="D319" s="226" t="s">
        <v>131</v>
      </c>
      <c r="E319" s="227" t="s">
        <v>372</v>
      </c>
      <c r="F319" s="228" t="s">
        <v>373</v>
      </c>
      <c r="G319" s="229" t="s">
        <v>149</v>
      </c>
      <c r="H319" s="230">
        <v>15</v>
      </c>
      <c r="I319" s="231"/>
      <c r="J319" s="232">
        <f>ROUND(I319*H319,2)</f>
        <v>0</v>
      </c>
      <c r="K319" s="228" t="s">
        <v>135</v>
      </c>
      <c r="L319" s="44"/>
      <c r="M319" s="233" t="s">
        <v>1</v>
      </c>
      <c r="N319" s="234" t="s">
        <v>41</v>
      </c>
      <c r="O319" s="91"/>
      <c r="P319" s="235">
        <f>O319*H319</f>
        <v>0</v>
      </c>
      <c r="Q319" s="235">
        <v>0</v>
      </c>
      <c r="R319" s="235">
        <f>Q319*H319</f>
        <v>0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136</v>
      </c>
      <c r="AT319" s="237" t="s">
        <v>131</v>
      </c>
      <c r="AU319" s="237" t="s">
        <v>85</v>
      </c>
      <c r="AY319" s="17" t="s">
        <v>129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83</v>
      </c>
      <c r="BK319" s="238">
        <f>ROUND(I319*H319,2)</f>
        <v>0</v>
      </c>
      <c r="BL319" s="17" t="s">
        <v>136</v>
      </c>
      <c r="BM319" s="237" t="s">
        <v>377</v>
      </c>
    </row>
    <row r="320" s="13" customFormat="1">
      <c r="A320" s="13"/>
      <c r="B320" s="239"/>
      <c r="C320" s="240"/>
      <c r="D320" s="241" t="s">
        <v>138</v>
      </c>
      <c r="E320" s="242" t="s">
        <v>1</v>
      </c>
      <c r="F320" s="243" t="s">
        <v>378</v>
      </c>
      <c r="G320" s="240"/>
      <c r="H320" s="242" t="s">
        <v>1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138</v>
      </c>
      <c r="AU320" s="249" t="s">
        <v>85</v>
      </c>
      <c r="AV320" s="13" t="s">
        <v>83</v>
      </c>
      <c r="AW320" s="13" t="s">
        <v>32</v>
      </c>
      <c r="AX320" s="13" t="s">
        <v>76</v>
      </c>
      <c r="AY320" s="249" t="s">
        <v>129</v>
      </c>
    </row>
    <row r="321" s="14" customFormat="1">
      <c r="A321" s="14"/>
      <c r="B321" s="250"/>
      <c r="C321" s="251"/>
      <c r="D321" s="241" t="s">
        <v>138</v>
      </c>
      <c r="E321" s="252" t="s">
        <v>1</v>
      </c>
      <c r="F321" s="253" t="s">
        <v>157</v>
      </c>
      <c r="G321" s="251"/>
      <c r="H321" s="254">
        <v>15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138</v>
      </c>
      <c r="AU321" s="260" t="s">
        <v>85</v>
      </c>
      <c r="AV321" s="14" t="s">
        <v>85</v>
      </c>
      <c r="AW321" s="14" t="s">
        <v>32</v>
      </c>
      <c r="AX321" s="14" t="s">
        <v>76</v>
      </c>
      <c r="AY321" s="260" t="s">
        <v>129</v>
      </c>
    </row>
    <row r="322" s="15" customFormat="1">
      <c r="A322" s="15"/>
      <c r="B322" s="261"/>
      <c r="C322" s="262"/>
      <c r="D322" s="241" t="s">
        <v>138</v>
      </c>
      <c r="E322" s="263" t="s">
        <v>1</v>
      </c>
      <c r="F322" s="264" t="s">
        <v>141</v>
      </c>
      <c r="G322" s="262"/>
      <c r="H322" s="265">
        <v>15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1" t="s">
        <v>138</v>
      </c>
      <c r="AU322" s="271" t="s">
        <v>85</v>
      </c>
      <c r="AV322" s="15" t="s">
        <v>136</v>
      </c>
      <c r="AW322" s="15" t="s">
        <v>32</v>
      </c>
      <c r="AX322" s="15" t="s">
        <v>83</v>
      </c>
      <c r="AY322" s="271" t="s">
        <v>129</v>
      </c>
    </row>
    <row r="323" s="2" customFormat="1" ht="16.5" customHeight="1">
      <c r="A323" s="38"/>
      <c r="B323" s="39"/>
      <c r="C323" s="226" t="s">
        <v>379</v>
      </c>
      <c r="D323" s="226" t="s">
        <v>131</v>
      </c>
      <c r="E323" s="227" t="s">
        <v>372</v>
      </c>
      <c r="F323" s="228" t="s">
        <v>373</v>
      </c>
      <c r="G323" s="229" t="s">
        <v>149</v>
      </c>
      <c r="H323" s="230">
        <v>2</v>
      </c>
      <c r="I323" s="231"/>
      <c r="J323" s="232">
        <f>ROUND(I323*H323,2)</f>
        <v>0</v>
      </c>
      <c r="K323" s="228" t="s">
        <v>135</v>
      </c>
      <c r="L323" s="44"/>
      <c r="M323" s="233" t="s">
        <v>1</v>
      </c>
      <c r="N323" s="234" t="s">
        <v>41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136</v>
      </c>
      <c r="AT323" s="237" t="s">
        <v>131</v>
      </c>
      <c r="AU323" s="237" t="s">
        <v>85</v>
      </c>
      <c r="AY323" s="17" t="s">
        <v>129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83</v>
      </c>
      <c r="BK323" s="238">
        <f>ROUND(I323*H323,2)</f>
        <v>0</v>
      </c>
      <c r="BL323" s="17" t="s">
        <v>136</v>
      </c>
      <c r="BM323" s="237" t="s">
        <v>380</v>
      </c>
    </row>
    <row r="324" s="13" customFormat="1">
      <c r="A324" s="13"/>
      <c r="B324" s="239"/>
      <c r="C324" s="240"/>
      <c r="D324" s="241" t="s">
        <v>138</v>
      </c>
      <c r="E324" s="242" t="s">
        <v>1</v>
      </c>
      <c r="F324" s="243" t="s">
        <v>381</v>
      </c>
      <c r="G324" s="240"/>
      <c r="H324" s="242" t="s">
        <v>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138</v>
      </c>
      <c r="AU324" s="249" t="s">
        <v>85</v>
      </c>
      <c r="AV324" s="13" t="s">
        <v>83</v>
      </c>
      <c r="AW324" s="13" t="s">
        <v>32</v>
      </c>
      <c r="AX324" s="13" t="s">
        <v>76</v>
      </c>
      <c r="AY324" s="249" t="s">
        <v>129</v>
      </c>
    </row>
    <row r="325" s="14" customFormat="1">
      <c r="A325" s="14"/>
      <c r="B325" s="250"/>
      <c r="C325" s="251"/>
      <c r="D325" s="241" t="s">
        <v>138</v>
      </c>
      <c r="E325" s="252" t="s">
        <v>1</v>
      </c>
      <c r="F325" s="253" t="s">
        <v>85</v>
      </c>
      <c r="G325" s="251"/>
      <c r="H325" s="254">
        <v>2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0" t="s">
        <v>138</v>
      </c>
      <c r="AU325" s="260" t="s">
        <v>85</v>
      </c>
      <c r="AV325" s="14" t="s">
        <v>85</v>
      </c>
      <c r="AW325" s="14" t="s">
        <v>32</v>
      </c>
      <c r="AX325" s="14" t="s">
        <v>76</v>
      </c>
      <c r="AY325" s="260" t="s">
        <v>129</v>
      </c>
    </row>
    <row r="326" s="15" customFormat="1">
      <c r="A326" s="15"/>
      <c r="B326" s="261"/>
      <c r="C326" s="262"/>
      <c r="D326" s="241" t="s">
        <v>138</v>
      </c>
      <c r="E326" s="263" t="s">
        <v>1</v>
      </c>
      <c r="F326" s="264" t="s">
        <v>141</v>
      </c>
      <c r="G326" s="262"/>
      <c r="H326" s="265">
        <v>2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1" t="s">
        <v>138</v>
      </c>
      <c r="AU326" s="271" t="s">
        <v>85</v>
      </c>
      <c r="AV326" s="15" t="s">
        <v>136</v>
      </c>
      <c r="AW326" s="15" t="s">
        <v>32</v>
      </c>
      <c r="AX326" s="15" t="s">
        <v>83</v>
      </c>
      <c r="AY326" s="271" t="s">
        <v>129</v>
      </c>
    </row>
    <row r="327" s="2" customFormat="1" ht="16.5" customHeight="1">
      <c r="A327" s="38"/>
      <c r="B327" s="39"/>
      <c r="C327" s="226" t="s">
        <v>382</v>
      </c>
      <c r="D327" s="226" t="s">
        <v>131</v>
      </c>
      <c r="E327" s="227" t="s">
        <v>383</v>
      </c>
      <c r="F327" s="228" t="s">
        <v>384</v>
      </c>
      <c r="G327" s="229" t="s">
        <v>134</v>
      </c>
      <c r="H327" s="230">
        <v>5</v>
      </c>
      <c r="I327" s="231"/>
      <c r="J327" s="232">
        <f>ROUND(I327*H327,2)</f>
        <v>0</v>
      </c>
      <c r="K327" s="228" t="s">
        <v>1</v>
      </c>
      <c r="L327" s="44"/>
      <c r="M327" s="233" t="s">
        <v>1</v>
      </c>
      <c r="N327" s="234" t="s">
        <v>41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136</v>
      </c>
      <c r="AT327" s="237" t="s">
        <v>131</v>
      </c>
      <c r="AU327" s="237" t="s">
        <v>85</v>
      </c>
      <c r="AY327" s="17" t="s">
        <v>129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83</v>
      </c>
      <c r="BK327" s="238">
        <f>ROUND(I327*H327,2)</f>
        <v>0</v>
      </c>
      <c r="BL327" s="17" t="s">
        <v>136</v>
      </c>
      <c r="BM327" s="237" t="s">
        <v>385</v>
      </c>
    </row>
    <row r="328" s="13" customFormat="1">
      <c r="A328" s="13"/>
      <c r="B328" s="239"/>
      <c r="C328" s="240"/>
      <c r="D328" s="241" t="s">
        <v>138</v>
      </c>
      <c r="E328" s="242" t="s">
        <v>1</v>
      </c>
      <c r="F328" s="243" t="s">
        <v>386</v>
      </c>
      <c r="G328" s="240"/>
      <c r="H328" s="242" t="s">
        <v>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138</v>
      </c>
      <c r="AU328" s="249" t="s">
        <v>85</v>
      </c>
      <c r="AV328" s="13" t="s">
        <v>83</v>
      </c>
      <c r="AW328" s="13" t="s">
        <v>32</v>
      </c>
      <c r="AX328" s="13" t="s">
        <v>76</v>
      </c>
      <c r="AY328" s="249" t="s">
        <v>129</v>
      </c>
    </row>
    <row r="329" s="14" customFormat="1">
      <c r="A329" s="14"/>
      <c r="B329" s="250"/>
      <c r="C329" s="251"/>
      <c r="D329" s="241" t="s">
        <v>138</v>
      </c>
      <c r="E329" s="252" t="s">
        <v>1</v>
      </c>
      <c r="F329" s="253" t="s">
        <v>158</v>
      </c>
      <c r="G329" s="251"/>
      <c r="H329" s="254">
        <v>5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138</v>
      </c>
      <c r="AU329" s="260" t="s">
        <v>85</v>
      </c>
      <c r="AV329" s="14" t="s">
        <v>85</v>
      </c>
      <c r="AW329" s="14" t="s">
        <v>32</v>
      </c>
      <c r="AX329" s="14" t="s">
        <v>76</v>
      </c>
      <c r="AY329" s="260" t="s">
        <v>129</v>
      </c>
    </row>
    <row r="330" s="15" customFormat="1">
      <c r="A330" s="15"/>
      <c r="B330" s="261"/>
      <c r="C330" s="262"/>
      <c r="D330" s="241" t="s">
        <v>138</v>
      </c>
      <c r="E330" s="263" t="s">
        <v>1</v>
      </c>
      <c r="F330" s="264" t="s">
        <v>141</v>
      </c>
      <c r="G330" s="262"/>
      <c r="H330" s="265">
        <v>5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1" t="s">
        <v>138</v>
      </c>
      <c r="AU330" s="271" t="s">
        <v>85</v>
      </c>
      <c r="AV330" s="15" t="s">
        <v>136</v>
      </c>
      <c r="AW330" s="15" t="s">
        <v>32</v>
      </c>
      <c r="AX330" s="15" t="s">
        <v>83</v>
      </c>
      <c r="AY330" s="271" t="s">
        <v>129</v>
      </c>
    </row>
    <row r="331" s="2" customFormat="1" ht="16.5" customHeight="1">
      <c r="A331" s="38"/>
      <c r="B331" s="39"/>
      <c r="C331" s="226" t="s">
        <v>387</v>
      </c>
      <c r="D331" s="226" t="s">
        <v>131</v>
      </c>
      <c r="E331" s="227" t="s">
        <v>388</v>
      </c>
      <c r="F331" s="228" t="s">
        <v>389</v>
      </c>
      <c r="G331" s="229" t="s">
        <v>134</v>
      </c>
      <c r="H331" s="230">
        <v>9</v>
      </c>
      <c r="I331" s="231"/>
      <c r="J331" s="232">
        <f>ROUND(I331*H331,2)</f>
        <v>0</v>
      </c>
      <c r="K331" s="228" t="s">
        <v>1</v>
      </c>
      <c r="L331" s="44"/>
      <c r="M331" s="233" t="s">
        <v>1</v>
      </c>
      <c r="N331" s="234" t="s">
        <v>41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136</v>
      </c>
      <c r="AT331" s="237" t="s">
        <v>131</v>
      </c>
      <c r="AU331" s="237" t="s">
        <v>85</v>
      </c>
      <c r="AY331" s="17" t="s">
        <v>129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83</v>
      </c>
      <c r="BK331" s="238">
        <f>ROUND(I331*H331,2)</f>
        <v>0</v>
      </c>
      <c r="BL331" s="17" t="s">
        <v>136</v>
      </c>
      <c r="BM331" s="237" t="s">
        <v>390</v>
      </c>
    </row>
    <row r="332" s="13" customFormat="1">
      <c r="A332" s="13"/>
      <c r="B332" s="239"/>
      <c r="C332" s="240"/>
      <c r="D332" s="241" t="s">
        <v>138</v>
      </c>
      <c r="E332" s="242" t="s">
        <v>1</v>
      </c>
      <c r="F332" s="243" t="s">
        <v>391</v>
      </c>
      <c r="G332" s="240"/>
      <c r="H332" s="242" t="s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138</v>
      </c>
      <c r="AU332" s="249" t="s">
        <v>85</v>
      </c>
      <c r="AV332" s="13" t="s">
        <v>83</v>
      </c>
      <c r="AW332" s="13" t="s">
        <v>32</v>
      </c>
      <c r="AX332" s="13" t="s">
        <v>76</v>
      </c>
      <c r="AY332" s="249" t="s">
        <v>129</v>
      </c>
    </row>
    <row r="333" s="14" customFormat="1">
      <c r="A333" s="14"/>
      <c r="B333" s="250"/>
      <c r="C333" s="251"/>
      <c r="D333" s="241" t="s">
        <v>138</v>
      </c>
      <c r="E333" s="252" t="s">
        <v>1</v>
      </c>
      <c r="F333" s="253" t="s">
        <v>175</v>
      </c>
      <c r="G333" s="251"/>
      <c r="H333" s="254">
        <v>9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138</v>
      </c>
      <c r="AU333" s="260" t="s">
        <v>85</v>
      </c>
      <c r="AV333" s="14" t="s">
        <v>85</v>
      </c>
      <c r="AW333" s="14" t="s">
        <v>32</v>
      </c>
      <c r="AX333" s="14" t="s">
        <v>76</v>
      </c>
      <c r="AY333" s="260" t="s">
        <v>129</v>
      </c>
    </row>
    <row r="334" s="15" customFormat="1">
      <c r="A334" s="15"/>
      <c r="B334" s="261"/>
      <c r="C334" s="262"/>
      <c r="D334" s="241" t="s">
        <v>138</v>
      </c>
      <c r="E334" s="263" t="s">
        <v>1</v>
      </c>
      <c r="F334" s="264" t="s">
        <v>141</v>
      </c>
      <c r="G334" s="262"/>
      <c r="H334" s="265">
        <v>9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1" t="s">
        <v>138</v>
      </c>
      <c r="AU334" s="271" t="s">
        <v>85</v>
      </c>
      <c r="AV334" s="15" t="s">
        <v>136</v>
      </c>
      <c r="AW334" s="15" t="s">
        <v>32</v>
      </c>
      <c r="AX334" s="15" t="s">
        <v>83</v>
      </c>
      <c r="AY334" s="271" t="s">
        <v>129</v>
      </c>
    </row>
    <row r="335" s="2" customFormat="1" ht="16.5" customHeight="1">
      <c r="A335" s="38"/>
      <c r="B335" s="39"/>
      <c r="C335" s="226" t="s">
        <v>392</v>
      </c>
      <c r="D335" s="226" t="s">
        <v>131</v>
      </c>
      <c r="E335" s="227" t="s">
        <v>393</v>
      </c>
      <c r="F335" s="228" t="s">
        <v>394</v>
      </c>
      <c r="G335" s="229" t="s">
        <v>234</v>
      </c>
      <c r="H335" s="230">
        <v>144</v>
      </c>
      <c r="I335" s="231"/>
      <c r="J335" s="232">
        <f>ROUND(I335*H335,2)</f>
        <v>0</v>
      </c>
      <c r="K335" s="228" t="s">
        <v>1</v>
      </c>
      <c r="L335" s="44"/>
      <c r="M335" s="233" t="s">
        <v>1</v>
      </c>
      <c r="N335" s="234" t="s">
        <v>41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136</v>
      </c>
      <c r="AT335" s="237" t="s">
        <v>131</v>
      </c>
      <c r="AU335" s="237" t="s">
        <v>85</v>
      </c>
      <c r="AY335" s="17" t="s">
        <v>129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83</v>
      </c>
      <c r="BK335" s="238">
        <f>ROUND(I335*H335,2)</f>
        <v>0</v>
      </c>
      <c r="BL335" s="17" t="s">
        <v>136</v>
      </c>
      <c r="BM335" s="237" t="s">
        <v>395</v>
      </c>
    </row>
    <row r="336" s="13" customFormat="1">
      <c r="A336" s="13"/>
      <c r="B336" s="239"/>
      <c r="C336" s="240"/>
      <c r="D336" s="241" t="s">
        <v>138</v>
      </c>
      <c r="E336" s="242" t="s">
        <v>1</v>
      </c>
      <c r="F336" s="243" t="s">
        <v>396</v>
      </c>
      <c r="G336" s="240"/>
      <c r="H336" s="242" t="s">
        <v>1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138</v>
      </c>
      <c r="AU336" s="249" t="s">
        <v>85</v>
      </c>
      <c r="AV336" s="13" t="s">
        <v>83</v>
      </c>
      <c r="AW336" s="13" t="s">
        <v>32</v>
      </c>
      <c r="AX336" s="13" t="s">
        <v>76</v>
      </c>
      <c r="AY336" s="249" t="s">
        <v>129</v>
      </c>
    </row>
    <row r="337" s="14" customFormat="1">
      <c r="A337" s="14"/>
      <c r="B337" s="250"/>
      <c r="C337" s="251"/>
      <c r="D337" s="241" t="s">
        <v>138</v>
      </c>
      <c r="E337" s="252" t="s">
        <v>1</v>
      </c>
      <c r="F337" s="253" t="s">
        <v>397</v>
      </c>
      <c r="G337" s="251"/>
      <c r="H337" s="254">
        <v>144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138</v>
      </c>
      <c r="AU337" s="260" t="s">
        <v>85</v>
      </c>
      <c r="AV337" s="14" t="s">
        <v>85</v>
      </c>
      <c r="AW337" s="14" t="s">
        <v>32</v>
      </c>
      <c r="AX337" s="14" t="s">
        <v>76</v>
      </c>
      <c r="AY337" s="260" t="s">
        <v>129</v>
      </c>
    </row>
    <row r="338" s="15" customFormat="1">
      <c r="A338" s="15"/>
      <c r="B338" s="261"/>
      <c r="C338" s="262"/>
      <c r="D338" s="241" t="s">
        <v>138</v>
      </c>
      <c r="E338" s="263" t="s">
        <v>1</v>
      </c>
      <c r="F338" s="264" t="s">
        <v>141</v>
      </c>
      <c r="G338" s="262"/>
      <c r="H338" s="265">
        <v>144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1" t="s">
        <v>138</v>
      </c>
      <c r="AU338" s="271" t="s">
        <v>85</v>
      </c>
      <c r="AV338" s="15" t="s">
        <v>136</v>
      </c>
      <c r="AW338" s="15" t="s">
        <v>32</v>
      </c>
      <c r="AX338" s="15" t="s">
        <v>83</v>
      </c>
      <c r="AY338" s="271" t="s">
        <v>129</v>
      </c>
    </row>
    <row r="339" s="12" customFormat="1" ht="22.8" customHeight="1">
      <c r="A339" s="12"/>
      <c r="B339" s="210"/>
      <c r="C339" s="211"/>
      <c r="D339" s="212" t="s">
        <v>75</v>
      </c>
      <c r="E339" s="224" t="s">
        <v>398</v>
      </c>
      <c r="F339" s="224" t="s">
        <v>399</v>
      </c>
      <c r="G339" s="211"/>
      <c r="H339" s="211"/>
      <c r="I339" s="214"/>
      <c r="J339" s="225">
        <f>BK339</f>
        <v>0</v>
      </c>
      <c r="K339" s="211"/>
      <c r="L339" s="216"/>
      <c r="M339" s="217"/>
      <c r="N339" s="218"/>
      <c r="O339" s="218"/>
      <c r="P339" s="219">
        <f>SUM(P340:P407)</f>
        <v>0</v>
      </c>
      <c r="Q339" s="218"/>
      <c r="R339" s="219">
        <f>SUM(R340:R407)</f>
        <v>0</v>
      </c>
      <c r="S339" s="218"/>
      <c r="T339" s="220">
        <f>SUM(T340:T407)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1" t="s">
        <v>83</v>
      </c>
      <c r="AT339" s="222" t="s">
        <v>75</v>
      </c>
      <c r="AU339" s="222" t="s">
        <v>83</v>
      </c>
      <c r="AY339" s="221" t="s">
        <v>129</v>
      </c>
      <c r="BK339" s="223">
        <f>SUM(BK340:BK407)</f>
        <v>0</v>
      </c>
    </row>
    <row r="340" s="2" customFormat="1" ht="16.5" customHeight="1">
      <c r="A340" s="38"/>
      <c r="B340" s="39"/>
      <c r="C340" s="226" t="s">
        <v>400</v>
      </c>
      <c r="D340" s="226" t="s">
        <v>131</v>
      </c>
      <c r="E340" s="227" t="s">
        <v>401</v>
      </c>
      <c r="F340" s="228" t="s">
        <v>402</v>
      </c>
      <c r="G340" s="229" t="s">
        <v>318</v>
      </c>
      <c r="H340" s="230">
        <v>178.42599999999999</v>
      </c>
      <c r="I340" s="231"/>
      <c r="J340" s="232">
        <f>ROUND(I340*H340,2)</f>
        <v>0</v>
      </c>
      <c r="K340" s="228" t="s">
        <v>135</v>
      </c>
      <c r="L340" s="44"/>
      <c r="M340" s="233" t="s">
        <v>1</v>
      </c>
      <c r="N340" s="234" t="s">
        <v>41</v>
      </c>
      <c r="O340" s="91"/>
      <c r="P340" s="235">
        <f>O340*H340</f>
        <v>0</v>
      </c>
      <c r="Q340" s="235">
        <v>0</v>
      </c>
      <c r="R340" s="235">
        <f>Q340*H340</f>
        <v>0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136</v>
      </c>
      <c r="AT340" s="237" t="s">
        <v>131</v>
      </c>
      <c r="AU340" s="237" t="s">
        <v>85</v>
      </c>
      <c r="AY340" s="17" t="s">
        <v>129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83</v>
      </c>
      <c r="BK340" s="238">
        <f>ROUND(I340*H340,2)</f>
        <v>0</v>
      </c>
      <c r="BL340" s="17" t="s">
        <v>136</v>
      </c>
      <c r="BM340" s="237" t="s">
        <v>403</v>
      </c>
    </row>
    <row r="341" s="13" customFormat="1">
      <c r="A341" s="13"/>
      <c r="B341" s="239"/>
      <c r="C341" s="240"/>
      <c r="D341" s="241" t="s">
        <v>138</v>
      </c>
      <c r="E341" s="242" t="s">
        <v>1</v>
      </c>
      <c r="F341" s="243" t="s">
        <v>404</v>
      </c>
      <c r="G341" s="240"/>
      <c r="H341" s="242" t="s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138</v>
      </c>
      <c r="AU341" s="249" t="s">
        <v>85</v>
      </c>
      <c r="AV341" s="13" t="s">
        <v>83</v>
      </c>
      <c r="AW341" s="13" t="s">
        <v>32</v>
      </c>
      <c r="AX341" s="13" t="s">
        <v>76</v>
      </c>
      <c r="AY341" s="249" t="s">
        <v>129</v>
      </c>
    </row>
    <row r="342" s="14" customFormat="1">
      <c r="A342" s="14"/>
      <c r="B342" s="250"/>
      <c r="C342" s="251"/>
      <c r="D342" s="241" t="s">
        <v>138</v>
      </c>
      <c r="E342" s="252" t="s">
        <v>1</v>
      </c>
      <c r="F342" s="253" t="s">
        <v>405</v>
      </c>
      <c r="G342" s="251"/>
      <c r="H342" s="254">
        <v>178.42599999999999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138</v>
      </c>
      <c r="AU342" s="260" t="s">
        <v>85</v>
      </c>
      <c r="AV342" s="14" t="s">
        <v>85</v>
      </c>
      <c r="AW342" s="14" t="s">
        <v>32</v>
      </c>
      <c r="AX342" s="14" t="s">
        <v>76</v>
      </c>
      <c r="AY342" s="260" t="s">
        <v>129</v>
      </c>
    </row>
    <row r="343" s="15" customFormat="1">
      <c r="A343" s="15"/>
      <c r="B343" s="261"/>
      <c r="C343" s="262"/>
      <c r="D343" s="241" t="s">
        <v>138</v>
      </c>
      <c r="E343" s="263" t="s">
        <v>1</v>
      </c>
      <c r="F343" s="264" t="s">
        <v>141</v>
      </c>
      <c r="G343" s="262"/>
      <c r="H343" s="265">
        <v>178.42599999999999</v>
      </c>
      <c r="I343" s="266"/>
      <c r="J343" s="262"/>
      <c r="K343" s="262"/>
      <c r="L343" s="267"/>
      <c r="M343" s="268"/>
      <c r="N343" s="269"/>
      <c r="O343" s="269"/>
      <c r="P343" s="269"/>
      <c r="Q343" s="269"/>
      <c r="R343" s="269"/>
      <c r="S343" s="269"/>
      <c r="T343" s="27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1" t="s">
        <v>138</v>
      </c>
      <c r="AU343" s="271" t="s">
        <v>85</v>
      </c>
      <c r="AV343" s="15" t="s">
        <v>136</v>
      </c>
      <c r="AW343" s="15" t="s">
        <v>32</v>
      </c>
      <c r="AX343" s="15" t="s">
        <v>83</v>
      </c>
      <c r="AY343" s="271" t="s">
        <v>129</v>
      </c>
    </row>
    <row r="344" s="2" customFormat="1" ht="16.5" customHeight="1">
      <c r="A344" s="38"/>
      <c r="B344" s="39"/>
      <c r="C344" s="226" t="s">
        <v>406</v>
      </c>
      <c r="D344" s="226" t="s">
        <v>131</v>
      </c>
      <c r="E344" s="227" t="s">
        <v>401</v>
      </c>
      <c r="F344" s="228" t="s">
        <v>402</v>
      </c>
      <c r="G344" s="229" t="s">
        <v>318</v>
      </c>
      <c r="H344" s="230">
        <v>597.41999999999996</v>
      </c>
      <c r="I344" s="231"/>
      <c r="J344" s="232">
        <f>ROUND(I344*H344,2)</f>
        <v>0</v>
      </c>
      <c r="K344" s="228" t="s">
        <v>135</v>
      </c>
      <c r="L344" s="44"/>
      <c r="M344" s="233" t="s">
        <v>1</v>
      </c>
      <c r="N344" s="234" t="s">
        <v>41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136</v>
      </c>
      <c r="AT344" s="237" t="s">
        <v>131</v>
      </c>
      <c r="AU344" s="237" t="s">
        <v>85</v>
      </c>
      <c r="AY344" s="17" t="s">
        <v>129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83</v>
      </c>
      <c r="BK344" s="238">
        <f>ROUND(I344*H344,2)</f>
        <v>0</v>
      </c>
      <c r="BL344" s="17" t="s">
        <v>136</v>
      </c>
      <c r="BM344" s="237" t="s">
        <v>407</v>
      </c>
    </row>
    <row r="345" s="13" customFormat="1">
      <c r="A345" s="13"/>
      <c r="B345" s="239"/>
      <c r="C345" s="240"/>
      <c r="D345" s="241" t="s">
        <v>138</v>
      </c>
      <c r="E345" s="242" t="s">
        <v>1</v>
      </c>
      <c r="F345" s="243" t="s">
        <v>408</v>
      </c>
      <c r="G345" s="240"/>
      <c r="H345" s="242" t="s">
        <v>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138</v>
      </c>
      <c r="AU345" s="249" t="s">
        <v>85</v>
      </c>
      <c r="AV345" s="13" t="s">
        <v>83</v>
      </c>
      <c r="AW345" s="13" t="s">
        <v>32</v>
      </c>
      <c r="AX345" s="13" t="s">
        <v>76</v>
      </c>
      <c r="AY345" s="249" t="s">
        <v>129</v>
      </c>
    </row>
    <row r="346" s="14" customFormat="1">
      <c r="A346" s="14"/>
      <c r="B346" s="250"/>
      <c r="C346" s="251"/>
      <c r="D346" s="241" t="s">
        <v>138</v>
      </c>
      <c r="E346" s="252" t="s">
        <v>1</v>
      </c>
      <c r="F346" s="253" t="s">
        <v>409</v>
      </c>
      <c r="G346" s="251"/>
      <c r="H346" s="254">
        <v>597.41999999999996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138</v>
      </c>
      <c r="AU346" s="260" t="s">
        <v>85</v>
      </c>
      <c r="AV346" s="14" t="s">
        <v>85</v>
      </c>
      <c r="AW346" s="14" t="s">
        <v>32</v>
      </c>
      <c r="AX346" s="14" t="s">
        <v>76</v>
      </c>
      <c r="AY346" s="260" t="s">
        <v>129</v>
      </c>
    </row>
    <row r="347" s="15" customFormat="1">
      <c r="A347" s="15"/>
      <c r="B347" s="261"/>
      <c r="C347" s="262"/>
      <c r="D347" s="241" t="s">
        <v>138</v>
      </c>
      <c r="E347" s="263" t="s">
        <v>1</v>
      </c>
      <c r="F347" s="264" t="s">
        <v>141</v>
      </c>
      <c r="G347" s="262"/>
      <c r="H347" s="265">
        <v>597.41999999999996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1" t="s">
        <v>138</v>
      </c>
      <c r="AU347" s="271" t="s">
        <v>85</v>
      </c>
      <c r="AV347" s="15" t="s">
        <v>136</v>
      </c>
      <c r="AW347" s="15" t="s">
        <v>32</v>
      </c>
      <c r="AX347" s="15" t="s">
        <v>83</v>
      </c>
      <c r="AY347" s="271" t="s">
        <v>129</v>
      </c>
    </row>
    <row r="348" s="2" customFormat="1" ht="16.5" customHeight="1">
      <c r="A348" s="38"/>
      <c r="B348" s="39"/>
      <c r="C348" s="226" t="s">
        <v>410</v>
      </c>
      <c r="D348" s="226" t="s">
        <v>131</v>
      </c>
      <c r="E348" s="227" t="s">
        <v>411</v>
      </c>
      <c r="F348" s="228" t="s">
        <v>412</v>
      </c>
      <c r="G348" s="229" t="s">
        <v>318</v>
      </c>
      <c r="H348" s="230">
        <v>2497.9639999999999</v>
      </c>
      <c r="I348" s="231"/>
      <c r="J348" s="232">
        <f>ROUND(I348*H348,2)</f>
        <v>0</v>
      </c>
      <c r="K348" s="228" t="s">
        <v>135</v>
      </c>
      <c r="L348" s="44"/>
      <c r="M348" s="233" t="s">
        <v>1</v>
      </c>
      <c r="N348" s="234" t="s">
        <v>41</v>
      </c>
      <c r="O348" s="91"/>
      <c r="P348" s="235">
        <f>O348*H348</f>
        <v>0</v>
      </c>
      <c r="Q348" s="235">
        <v>0</v>
      </c>
      <c r="R348" s="235">
        <f>Q348*H348</f>
        <v>0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136</v>
      </c>
      <c r="AT348" s="237" t="s">
        <v>131</v>
      </c>
      <c r="AU348" s="237" t="s">
        <v>85</v>
      </c>
      <c r="AY348" s="17" t="s">
        <v>129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83</v>
      </c>
      <c r="BK348" s="238">
        <f>ROUND(I348*H348,2)</f>
        <v>0</v>
      </c>
      <c r="BL348" s="17" t="s">
        <v>136</v>
      </c>
      <c r="BM348" s="237" t="s">
        <v>413</v>
      </c>
    </row>
    <row r="349" s="13" customFormat="1">
      <c r="A349" s="13"/>
      <c r="B349" s="239"/>
      <c r="C349" s="240"/>
      <c r="D349" s="241" t="s">
        <v>138</v>
      </c>
      <c r="E349" s="242" t="s">
        <v>1</v>
      </c>
      <c r="F349" s="243" t="s">
        <v>414</v>
      </c>
      <c r="G349" s="240"/>
      <c r="H349" s="242" t="s">
        <v>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138</v>
      </c>
      <c r="AU349" s="249" t="s">
        <v>85</v>
      </c>
      <c r="AV349" s="13" t="s">
        <v>83</v>
      </c>
      <c r="AW349" s="13" t="s">
        <v>32</v>
      </c>
      <c r="AX349" s="13" t="s">
        <v>76</v>
      </c>
      <c r="AY349" s="249" t="s">
        <v>129</v>
      </c>
    </row>
    <row r="350" s="14" customFormat="1">
      <c r="A350" s="14"/>
      <c r="B350" s="250"/>
      <c r="C350" s="251"/>
      <c r="D350" s="241" t="s">
        <v>138</v>
      </c>
      <c r="E350" s="252" t="s">
        <v>1</v>
      </c>
      <c r="F350" s="253" t="s">
        <v>415</v>
      </c>
      <c r="G350" s="251"/>
      <c r="H350" s="254">
        <v>2497.9639999999999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138</v>
      </c>
      <c r="AU350" s="260" t="s">
        <v>85</v>
      </c>
      <c r="AV350" s="14" t="s">
        <v>85</v>
      </c>
      <c r="AW350" s="14" t="s">
        <v>32</v>
      </c>
      <c r="AX350" s="14" t="s">
        <v>76</v>
      </c>
      <c r="AY350" s="260" t="s">
        <v>129</v>
      </c>
    </row>
    <row r="351" s="15" customFormat="1">
      <c r="A351" s="15"/>
      <c r="B351" s="261"/>
      <c r="C351" s="262"/>
      <c r="D351" s="241" t="s">
        <v>138</v>
      </c>
      <c r="E351" s="263" t="s">
        <v>1</v>
      </c>
      <c r="F351" s="264" t="s">
        <v>141</v>
      </c>
      <c r="G351" s="262"/>
      <c r="H351" s="265">
        <v>2497.9639999999999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1" t="s">
        <v>138</v>
      </c>
      <c r="AU351" s="271" t="s">
        <v>85</v>
      </c>
      <c r="AV351" s="15" t="s">
        <v>136</v>
      </c>
      <c r="AW351" s="15" t="s">
        <v>32</v>
      </c>
      <c r="AX351" s="15" t="s">
        <v>83</v>
      </c>
      <c r="AY351" s="271" t="s">
        <v>129</v>
      </c>
    </row>
    <row r="352" s="2" customFormat="1" ht="16.5" customHeight="1">
      <c r="A352" s="38"/>
      <c r="B352" s="39"/>
      <c r="C352" s="226" t="s">
        <v>416</v>
      </c>
      <c r="D352" s="226" t="s">
        <v>131</v>
      </c>
      <c r="E352" s="227" t="s">
        <v>411</v>
      </c>
      <c r="F352" s="228" t="s">
        <v>412</v>
      </c>
      <c r="G352" s="229" t="s">
        <v>318</v>
      </c>
      <c r="H352" s="230">
        <v>8363.8799999999992</v>
      </c>
      <c r="I352" s="231"/>
      <c r="J352" s="232">
        <f>ROUND(I352*H352,2)</f>
        <v>0</v>
      </c>
      <c r="K352" s="228" t="s">
        <v>135</v>
      </c>
      <c r="L352" s="44"/>
      <c r="M352" s="233" t="s">
        <v>1</v>
      </c>
      <c r="N352" s="234" t="s">
        <v>41</v>
      </c>
      <c r="O352" s="91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136</v>
      </c>
      <c r="AT352" s="237" t="s">
        <v>131</v>
      </c>
      <c r="AU352" s="237" t="s">
        <v>85</v>
      </c>
      <c r="AY352" s="17" t="s">
        <v>129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83</v>
      </c>
      <c r="BK352" s="238">
        <f>ROUND(I352*H352,2)</f>
        <v>0</v>
      </c>
      <c r="BL352" s="17" t="s">
        <v>136</v>
      </c>
      <c r="BM352" s="237" t="s">
        <v>417</v>
      </c>
    </row>
    <row r="353" s="13" customFormat="1">
      <c r="A353" s="13"/>
      <c r="B353" s="239"/>
      <c r="C353" s="240"/>
      <c r="D353" s="241" t="s">
        <v>138</v>
      </c>
      <c r="E353" s="242" t="s">
        <v>1</v>
      </c>
      <c r="F353" s="243" t="s">
        <v>418</v>
      </c>
      <c r="G353" s="240"/>
      <c r="H353" s="242" t="s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138</v>
      </c>
      <c r="AU353" s="249" t="s">
        <v>85</v>
      </c>
      <c r="AV353" s="13" t="s">
        <v>83</v>
      </c>
      <c r="AW353" s="13" t="s">
        <v>32</v>
      </c>
      <c r="AX353" s="13" t="s">
        <v>76</v>
      </c>
      <c r="AY353" s="249" t="s">
        <v>129</v>
      </c>
    </row>
    <row r="354" s="14" customFormat="1">
      <c r="A354" s="14"/>
      <c r="B354" s="250"/>
      <c r="C354" s="251"/>
      <c r="D354" s="241" t="s">
        <v>138</v>
      </c>
      <c r="E354" s="252" t="s">
        <v>1</v>
      </c>
      <c r="F354" s="253" t="s">
        <v>419</v>
      </c>
      <c r="G354" s="251"/>
      <c r="H354" s="254">
        <v>8363.8799999999992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138</v>
      </c>
      <c r="AU354" s="260" t="s">
        <v>85</v>
      </c>
      <c r="AV354" s="14" t="s">
        <v>85</v>
      </c>
      <c r="AW354" s="14" t="s">
        <v>32</v>
      </c>
      <c r="AX354" s="14" t="s">
        <v>76</v>
      </c>
      <c r="AY354" s="260" t="s">
        <v>129</v>
      </c>
    </row>
    <row r="355" s="15" customFormat="1">
      <c r="A355" s="15"/>
      <c r="B355" s="261"/>
      <c r="C355" s="262"/>
      <c r="D355" s="241" t="s">
        <v>138</v>
      </c>
      <c r="E355" s="263" t="s">
        <v>1</v>
      </c>
      <c r="F355" s="264" t="s">
        <v>141</v>
      </c>
      <c r="G355" s="262"/>
      <c r="H355" s="265">
        <v>8363.8799999999992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1" t="s">
        <v>138</v>
      </c>
      <c r="AU355" s="271" t="s">
        <v>85</v>
      </c>
      <c r="AV355" s="15" t="s">
        <v>136</v>
      </c>
      <c r="AW355" s="15" t="s">
        <v>32</v>
      </c>
      <c r="AX355" s="15" t="s">
        <v>83</v>
      </c>
      <c r="AY355" s="271" t="s">
        <v>129</v>
      </c>
    </row>
    <row r="356" s="2" customFormat="1" ht="16.5" customHeight="1">
      <c r="A356" s="38"/>
      <c r="B356" s="39"/>
      <c r="C356" s="226" t="s">
        <v>420</v>
      </c>
      <c r="D356" s="226" t="s">
        <v>131</v>
      </c>
      <c r="E356" s="227" t="s">
        <v>421</v>
      </c>
      <c r="F356" s="228" t="s">
        <v>422</v>
      </c>
      <c r="G356" s="229" t="s">
        <v>318</v>
      </c>
      <c r="H356" s="230">
        <v>109.432</v>
      </c>
      <c r="I356" s="231"/>
      <c r="J356" s="232">
        <f>ROUND(I356*H356,2)</f>
        <v>0</v>
      </c>
      <c r="K356" s="228" t="s">
        <v>135</v>
      </c>
      <c r="L356" s="44"/>
      <c r="M356" s="233" t="s">
        <v>1</v>
      </c>
      <c r="N356" s="234" t="s">
        <v>41</v>
      </c>
      <c r="O356" s="91"/>
      <c r="P356" s="235">
        <f>O356*H356</f>
        <v>0</v>
      </c>
      <c r="Q356" s="235">
        <v>0</v>
      </c>
      <c r="R356" s="235">
        <f>Q356*H356</f>
        <v>0</v>
      </c>
      <c r="S356" s="235">
        <v>0</v>
      </c>
      <c r="T356" s="23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136</v>
      </c>
      <c r="AT356" s="237" t="s">
        <v>131</v>
      </c>
      <c r="AU356" s="237" t="s">
        <v>85</v>
      </c>
      <c r="AY356" s="17" t="s">
        <v>129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83</v>
      </c>
      <c r="BK356" s="238">
        <f>ROUND(I356*H356,2)</f>
        <v>0</v>
      </c>
      <c r="BL356" s="17" t="s">
        <v>136</v>
      </c>
      <c r="BM356" s="237" t="s">
        <v>423</v>
      </c>
    </row>
    <row r="357" s="13" customFormat="1">
      <c r="A357" s="13"/>
      <c r="B357" s="239"/>
      <c r="C357" s="240"/>
      <c r="D357" s="241" t="s">
        <v>138</v>
      </c>
      <c r="E357" s="242" t="s">
        <v>1</v>
      </c>
      <c r="F357" s="243" t="s">
        <v>424</v>
      </c>
      <c r="G357" s="240"/>
      <c r="H357" s="242" t="s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138</v>
      </c>
      <c r="AU357" s="249" t="s">
        <v>85</v>
      </c>
      <c r="AV357" s="13" t="s">
        <v>83</v>
      </c>
      <c r="AW357" s="13" t="s">
        <v>32</v>
      </c>
      <c r="AX357" s="13" t="s">
        <v>76</v>
      </c>
      <c r="AY357" s="249" t="s">
        <v>129</v>
      </c>
    </row>
    <row r="358" s="14" customFormat="1">
      <c r="A358" s="14"/>
      <c r="B358" s="250"/>
      <c r="C358" s="251"/>
      <c r="D358" s="241" t="s">
        <v>138</v>
      </c>
      <c r="E358" s="252" t="s">
        <v>1</v>
      </c>
      <c r="F358" s="253" t="s">
        <v>425</v>
      </c>
      <c r="G358" s="251"/>
      <c r="H358" s="254">
        <v>109.432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138</v>
      </c>
      <c r="AU358" s="260" t="s">
        <v>85</v>
      </c>
      <c r="AV358" s="14" t="s">
        <v>85</v>
      </c>
      <c r="AW358" s="14" t="s">
        <v>32</v>
      </c>
      <c r="AX358" s="14" t="s">
        <v>76</v>
      </c>
      <c r="AY358" s="260" t="s">
        <v>129</v>
      </c>
    </row>
    <row r="359" s="15" customFormat="1">
      <c r="A359" s="15"/>
      <c r="B359" s="261"/>
      <c r="C359" s="262"/>
      <c r="D359" s="241" t="s">
        <v>138</v>
      </c>
      <c r="E359" s="263" t="s">
        <v>1</v>
      </c>
      <c r="F359" s="264" t="s">
        <v>141</v>
      </c>
      <c r="G359" s="262"/>
      <c r="H359" s="265">
        <v>109.432</v>
      </c>
      <c r="I359" s="266"/>
      <c r="J359" s="262"/>
      <c r="K359" s="262"/>
      <c r="L359" s="267"/>
      <c r="M359" s="268"/>
      <c r="N359" s="269"/>
      <c r="O359" s="269"/>
      <c r="P359" s="269"/>
      <c r="Q359" s="269"/>
      <c r="R359" s="269"/>
      <c r="S359" s="269"/>
      <c r="T359" s="27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1" t="s">
        <v>138</v>
      </c>
      <c r="AU359" s="271" t="s">
        <v>85</v>
      </c>
      <c r="AV359" s="15" t="s">
        <v>136</v>
      </c>
      <c r="AW359" s="15" t="s">
        <v>32</v>
      </c>
      <c r="AX359" s="15" t="s">
        <v>83</v>
      </c>
      <c r="AY359" s="271" t="s">
        <v>129</v>
      </c>
    </row>
    <row r="360" s="2" customFormat="1" ht="16.5" customHeight="1">
      <c r="A360" s="38"/>
      <c r="B360" s="39"/>
      <c r="C360" s="226" t="s">
        <v>426</v>
      </c>
      <c r="D360" s="226" t="s">
        <v>131</v>
      </c>
      <c r="E360" s="227" t="s">
        <v>427</v>
      </c>
      <c r="F360" s="228" t="s">
        <v>428</v>
      </c>
      <c r="G360" s="229" t="s">
        <v>318</v>
      </c>
      <c r="H360" s="230">
        <v>1532.048</v>
      </c>
      <c r="I360" s="231"/>
      <c r="J360" s="232">
        <f>ROUND(I360*H360,2)</f>
        <v>0</v>
      </c>
      <c r="K360" s="228" t="s">
        <v>135</v>
      </c>
      <c r="L360" s="44"/>
      <c r="M360" s="233" t="s">
        <v>1</v>
      </c>
      <c r="N360" s="234" t="s">
        <v>41</v>
      </c>
      <c r="O360" s="91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136</v>
      </c>
      <c r="AT360" s="237" t="s">
        <v>131</v>
      </c>
      <c r="AU360" s="237" t="s">
        <v>85</v>
      </c>
      <c r="AY360" s="17" t="s">
        <v>129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83</v>
      </c>
      <c r="BK360" s="238">
        <f>ROUND(I360*H360,2)</f>
        <v>0</v>
      </c>
      <c r="BL360" s="17" t="s">
        <v>136</v>
      </c>
      <c r="BM360" s="237" t="s">
        <v>429</v>
      </c>
    </row>
    <row r="361" s="13" customFormat="1">
      <c r="A361" s="13"/>
      <c r="B361" s="239"/>
      <c r="C361" s="240"/>
      <c r="D361" s="241" t="s">
        <v>138</v>
      </c>
      <c r="E361" s="242" t="s">
        <v>1</v>
      </c>
      <c r="F361" s="243" t="s">
        <v>430</v>
      </c>
      <c r="G361" s="240"/>
      <c r="H361" s="242" t="s">
        <v>1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138</v>
      </c>
      <c r="AU361" s="249" t="s">
        <v>85</v>
      </c>
      <c r="AV361" s="13" t="s">
        <v>83</v>
      </c>
      <c r="AW361" s="13" t="s">
        <v>32</v>
      </c>
      <c r="AX361" s="13" t="s">
        <v>76</v>
      </c>
      <c r="AY361" s="249" t="s">
        <v>129</v>
      </c>
    </row>
    <row r="362" s="14" customFormat="1">
      <c r="A362" s="14"/>
      <c r="B362" s="250"/>
      <c r="C362" s="251"/>
      <c r="D362" s="241" t="s">
        <v>138</v>
      </c>
      <c r="E362" s="252" t="s">
        <v>1</v>
      </c>
      <c r="F362" s="253" t="s">
        <v>431</v>
      </c>
      <c r="G362" s="251"/>
      <c r="H362" s="254">
        <v>1532.048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138</v>
      </c>
      <c r="AU362" s="260" t="s">
        <v>85</v>
      </c>
      <c r="AV362" s="14" t="s">
        <v>85</v>
      </c>
      <c r="AW362" s="14" t="s">
        <v>32</v>
      </c>
      <c r="AX362" s="14" t="s">
        <v>76</v>
      </c>
      <c r="AY362" s="260" t="s">
        <v>129</v>
      </c>
    </row>
    <row r="363" s="15" customFormat="1">
      <c r="A363" s="15"/>
      <c r="B363" s="261"/>
      <c r="C363" s="262"/>
      <c r="D363" s="241" t="s">
        <v>138</v>
      </c>
      <c r="E363" s="263" t="s">
        <v>1</v>
      </c>
      <c r="F363" s="264" t="s">
        <v>141</v>
      </c>
      <c r="G363" s="262"/>
      <c r="H363" s="265">
        <v>1532.048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1" t="s">
        <v>138</v>
      </c>
      <c r="AU363" s="271" t="s">
        <v>85</v>
      </c>
      <c r="AV363" s="15" t="s">
        <v>136</v>
      </c>
      <c r="AW363" s="15" t="s">
        <v>32</v>
      </c>
      <c r="AX363" s="15" t="s">
        <v>83</v>
      </c>
      <c r="AY363" s="271" t="s">
        <v>129</v>
      </c>
    </row>
    <row r="364" s="2" customFormat="1" ht="16.5" customHeight="1">
      <c r="A364" s="38"/>
      <c r="B364" s="39"/>
      <c r="C364" s="226" t="s">
        <v>432</v>
      </c>
      <c r="D364" s="226" t="s">
        <v>131</v>
      </c>
      <c r="E364" s="227" t="s">
        <v>433</v>
      </c>
      <c r="F364" s="228" t="s">
        <v>434</v>
      </c>
      <c r="G364" s="229" t="s">
        <v>318</v>
      </c>
      <c r="H364" s="230">
        <v>178.42599999999999</v>
      </c>
      <c r="I364" s="231"/>
      <c r="J364" s="232">
        <f>ROUND(I364*H364,2)</f>
        <v>0</v>
      </c>
      <c r="K364" s="228" t="s">
        <v>135</v>
      </c>
      <c r="L364" s="44"/>
      <c r="M364" s="233" t="s">
        <v>1</v>
      </c>
      <c r="N364" s="234" t="s">
        <v>41</v>
      </c>
      <c r="O364" s="91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136</v>
      </c>
      <c r="AT364" s="237" t="s">
        <v>131</v>
      </c>
      <c r="AU364" s="237" t="s">
        <v>85</v>
      </c>
      <c r="AY364" s="17" t="s">
        <v>129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83</v>
      </c>
      <c r="BK364" s="238">
        <f>ROUND(I364*H364,2)</f>
        <v>0</v>
      </c>
      <c r="BL364" s="17" t="s">
        <v>136</v>
      </c>
      <c r="BM364" s="237" t="s">
        <v>435</v>
      </c>
    </row>
    <row r="365" s="13" customFormat="1">
      <c r="A365" s="13"/>
      <c r="B365" s="239"/>
      <c r="C365" s="240"/>
      <c r="D365" s="241" t="s">
        <v>138</v>
      </c>
      <c r="E365" s="242" t="s">
        <v>1</v>
      </c>
      <c r="F365" s="243" t="s">
        <v>404</v>
      </c>
      <c r="G365" s="240"/>
      <c r="H365" s="242" t="s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138</v>
      </c>
      <c r="AU365" s="249" t="s">
        <v>85</v>
      </c>
      <c r="AV365" s="13" t="s">
        <v>83</v>
      </c>
      <c r="AW365" s="13" t="s">
        <v>32</v>
      </c>
      <c r="AX365" s="13" t="s">
        <v>76</v>
      </c>
      <c r="AY365" s="249" t="s">
        <v>129</v>
      </c>
    </row>
    <row r="366" s="14" customFormat="1">
      <c r="A366" s="14"/>
      <c r="B366" s="250"/>
      <c r="C366" s="251"/>
      <c r="D366" s="241" t="s">
        <v>138</v>
      </c>
      <c r="E366" s="252" t="s">
        <v>1</v>
      </c>
      <c r="F366" s="253" t="s">
        <v>405</v>
      </c>
      <c r="G366" s="251"/>
      <c r="H366" s="254">
        <v>178.42599999999999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138</v>
      </c>
      <c r="AU366" s="260" t="s">
        <v>85</v>
      </c>
      <c r="AV366" s="14" t="s">
        <v>85</v>
      </c>
      <c r="AW366" s="14" t="s">
        <v>32</v>
      </c>
      <c r="AX366" s="14" t="s">
        <v>76</v>
      </c>
      <c r="AY366" s="260" t="s">
        <v>129</v>
      </c>
    </row>
    <row r="367" s="15" customFormat="1">
      <c r="A367" s="15"/>
      <c r="B367" s="261"/>
      <c r="C367" s="262"/>
      <c r="D367" s="241" t="s">
        <v>138</v>
      </c>
      <c r="E367" s="263" t="s">
        <v>1</v>
      </c>
      <c r="F367" s="264" t="s">
        <v>141</v>
      </c>
      <c r="G367" s="262"/>
      <c r="H367" s="265">
        <v>178.42599999999999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1" t="s">
        <v>138</v>
      </c>
      <c r="AU367" s="271" t="s">
        <v>85</v>
      </c>
      <c r="AV367" s="15" t="s">
        <v>136</v>
      </c>
      <c r="AW367" s="15" t="s">
        <v>32</v>
      </c>
      <c r="AX367" s="15" t="s">
        <v>83</v>
      </c>
      <c r="AY367" s="271" t="s">
        <v>129</v>
      </c>
    </row>
    <row r="368" s="2" customFormat="1" ht="16.5" customHeight="1">
      <c r="A368" s="38"/>
      <c r="B368" s="39"/>
      <c r="C368" s="226" t="s">
        <v>436</v>
      </c>
      <c r="D368" s="226" t="s">
        <v>131</v>
      </c>
      <c r="E368" s="227" t="s">
        <v>433</v>
      </c>
      <c r="F368" s="228" t="s">
        <v>434</v>
      </c>
      <c r="G368" s="229" t="s">
        <v>318</v>
      </c>
      <c r="H368" s="230">
        <v>597.41999999999996</v>
      </c>
      <c r="I368" s="231"/>
      <c r="J368" s="232">
        <f>ROUND(I368*H368,2)</f>
        <v>0</v>
      </c>
      <c r="K368" s="228" t="s">
        <v>135</v>
      </c>
      <c r="L368" s="44"/>
      <c r="M368" s="233" t="s">
        <v>1</v>
      </c>
      <c r="N368" s="234" t="s">
        <v>41</v>
      </c>
      <c r="O368" s="91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136</v>
      </c>
      <c r="AT368" s="237" t="s">
        <v>131</v>
      </c>
      <c r="AU368" s="237" t="s">
        <v>85</v>
      </c>
      <c r="AY368" s="17" t="s">
        <v>129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83</v>
      </c>
      <c r="BK368" s="238">
        <f>ROUND(I368*H368,2)</f>
        <v>0</v>
      </c>
      <c r="BL368" s="17" t="s">
        <v>136</v>
      </c>
      <c r="BM368" s="237" t="s">
        <v>437</v>
      </c>
    </row>
    <row r="369" s="13" customFormat="1">
      <c r="A369" s="13"/>
      <c r="B369" s="239"/>
      <c r="C369" s="240"/>
      <c r="D369" s="241" t="s">
        <v>138</v>
      </c>
      <c r="E369" s="242" t="s">
        <v>1</v>
      </c>
      <c r="F369" s="243" t="s">
        <v>408</v>
      </c>
      <c r="G369" s="240"/>
      <c r="H369" s="242" t="s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138</v>
      </c>
      <c r="AU369" s="249" t="s">
        <v>85</v>
      </c>
      <c r="AV369" s="13" t="s">
        <v>83</v>
      </c>
      <c r="AW369" s="13" t="s">
        <v>32</v>
      </c>
      <c r="AX369" s="13" t="s">
        <v>76</v>
      </c>
      <c r="AY369" s="249" t="s">
        <v>129</v>
      </c>
    </row>
    <row r="370" s="14" customFormat="1">
      <c r="A370" s="14"/>
      <c r="B370" s="250"/>
      <c r="C370" s="251"/>
      <c r="D370" s="241" t="s">
        <v>138</v>
      </c>
      <c r="E370" s="252" t="s">
        <v>1</v>
      </c>
      <c r="F370" s="253" t="s">
        <v>409</v>
      </c>
      <c r="G370" s="251"/>
      <c r="H370" s="254">
        <v>597.41999999999996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0" t="s">
        <v>138</v>
      </c>
      <c r="AU370" s="260" t="s">
        <v>85</v>
      </c>
      <c r="AV370" s="14" t="s">
        <v>85</v>
      </c>
      <c r="AW370" s="14" t="s">
        <v>32</v>
      </c>
      <c r="AX370" s="14" t="s">
        <v>76</v>
      </c>
      <c r="AY370" s="260" t="s">
        <v>129</v>
      </c>
    </row>
    <row r="371" s="15" customFormat="1">
      <c r="A371" s="15"/>
      <c r="B371" s="261"/>
      <c r="C371" s="262"/>
      <c r="D371" s="241" t="s">
        <v>138</v>
      </c>
      <c r="E371" s="263" t="s">
        <v>1</v>
      </c>
      <c r="F371" s="264" t="s">
        <v>141</v>
      </c>
      <c r="G371" s="262"/>
      <c r="H371" s="265">
        <v>597.41999999999996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1" t="s">
        <v>138</v>
      </c>
      <c r="AU371" s="271" t="s">
        <v>85</v>
      </c>
      <c r="AV371" s="15" t="s">
        <v>136</v>
      </c>
      <c r="AW371" s="15" t="s">
        <v>32</v>
      </c>
      <c r="AX371" s="15" t="s">
        <v>83</v>
      </c>
      <c r="AY371" s="271" t="s">
        <v>129</v>
      </c>
    </row>
    <row r="372" s="2" customFormat="1" ht="16.5" customHeight="1">
      <c r="A372" s="38"/>
      <c r="B372" s="39"/>
      <c r="C372" s="226" t="s">
        <v>438</v>
      </c>
      <c r="D372" s="226" t="s">
        <v>131</v>
      </c>
      <c r="E372" s="227" t="s">
        <v>439</v>
      </c>
      <c r="F372" s="228" t="s">
        <v>440</v>
      </c>
      <c r="G372" s="229" t="s">
        <v>318</v>
      </c>
      <c r="H372" s="230">
        <v>109.432</v>
      </c>
      <c r="I372" s="231"/>
      <c r="J372" s="232">
        <f>ROUND(I372*H372,2)</f>
        <v>0</v>
      </c>
      <c r="K372" s="228" t="s">
        <v>135</v>
      </c>
      <c r="L372" s="44"/>
      <c r="M372" s="233" t="s">
        <v>1</v>
      </c>
      <c r="N372" s="234" t="s">
        <v>41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</v>
      </c>
      <c r="T372" s="23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136</v>
      </c>
      <c r="AT372" s="237" t="s">
        <v>131</v>
      </c>
      <c r="AU372" s="237" t="s">
        <v>85</v>
      </c>
      <c r="AY372" s="17" t="s">
        <v>129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83</v>
      </c>
      <c r="BK372" s="238">
        <f>ROUND(I372*H372,2)</f>
        <v>0</v>
      </c>
      <c r="BL372" s="17" t="s">
        <v>136</v>
      </c>
      <c r="BM372" s="237" t="s">
        <v>441</v>
      </c>
    </row>
    <row r="373" s="13" customFormat="1">
      <c r="A373" s="13"/>
      <c r="B373" s="239"/>
      <c r="C373" s="240"/>
      <c r="D373" s="241" t="s">
        <v>138</v>
      </c>
      <c r="E373" s="242" t="s">
        <v>1</v>
      </c>
      <c r="F373" s="243" t="s">
        <v>424</v>
      </c>
      <c r="G373" s="240"/>
      <c r="H373" s="242" t="s">
        <v>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138</v>
      </c>
      <c r="AU373" s="249" t="s">
        <v>85</v>
      </c>
      <c r="AV373" s="13" t="s">
        <v>83</v>
      </c>
      <c r="AW373" s="13" t="s">
        <v>32</v>
      </c>
      <c r="AX373" s="13" t="s">
        <v>76</v>
      </c>
      <c r="AY373" s="249" t="s">
        <v>129</v>
      </c>
    </row>
    <row r="374" s="14" customFormat="1">
      <c r="A374" s="14"/>
      <c r="B374" s="250"/>
      <c r="C374" s="251"/>
      <c r="D374" s="241" t="s">
        <v>138</v>
      </c>
      <c r="E374" s="252" t="s">
        <v>1</v>
      </c>
      <c r="F374" s="253" t="s">
        <v>425</v>
      </c>
      <c r="G374" s="251"/>
      <c r="H374" s="254">
        <v>109.432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138</v>
      </c>
      <c r="AU374" s="260" t="s">
        <v>85</v>
      </c>
      <c r="AV374" s="14" t="s">
        <v>85</v>
      </c>
      <c r="AW374" s="14" t="s">
        <v>32</v>
      </c>
      <c r="AX374" s="14" t="s">
        <v>76</v>
      </c>
      <c r="AY374" s="260" t="s">
        <v>129</v>
      </c>
    </row>
    <row r="375" s="15" customFormat="1">
      <c r="A375" s="15"/>
      <c r="B375" s="261"/>
      <c r="C375" s="262"/>
      <c r="D375" s="241" t="s">
        <v>138</v>
      </c>
      <c r="E375" s="263" t="s">
        <v>1</v>
      </c>
      <c r="F375" s="264" t="s">
        <v>141</v>
      </c>
      <c r="G375" s="262"/>
      <c r="H375" s="265">
        <v>109.432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1" t="s">
        <v>138</v>
      </c>
      <c r="AU375" s="271" t="s">
        <v>85</v>
      </c>
      <c r="AV375" s="15" t="s">
        <v>136</v>
      </c>
      <c r="AW375" s="15" t="s">
        <v>32</v>
      </c>
      <c r="AX375" s="15" t="s">
        <v>83</v>
      </c>
      <c r="AY375" s="271" t="s">
        <v>129</v>
      </c>
    </row>
    <row r="376" s="2" customFormat="1" ht="21.75" customHeight="1">
      <c r="A376" s="38"/>
      <c r="B376" s="39"/>
      <c r="C376" s="226" t="s">
        <v>442</v>
      </c>
      <c r="D376" s="226" t="s">
        <v>131</v>
      </c>
      <c r="E376" s="227" t="s">
        <v>443</v>
      </c>
      <c r="F376" s="228" t="s">
        <v>444</v>
      </c>
      <c r="G376" s="229" t="s">
        <v>318</v>
      </c>
      <c r="H376" s="230">
        <v>58.752000000000002</v>
      </c>
      <c r="I376" s="231"/>
      <c r="J376" s="232">
        <f>ROUND(I376*H376,2)</f>
        <v>0</v>
      </c>
      <c r="K376" s="228" t="s">
        <v>135</v>
      </c>
      <c r="L376" s="44"/>
      <c r="M376" s="233" t="s">
        <v>1</v>
      </c>
      <c r="N376" s="234" t="s">
        <v>41</v>
      </c>
      <c r="O376" s="91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136</v>
      </c>
      <c r="AT376" s="237" t="s">
        <v>131</v>
      </c>
      <c r="AU376" s="237" t="s">
        <v>85</v>
      </c>
      <c r="AY376" s="17" t="s">
        <v>129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83</v>
      </c>
      <c r="BK376" s="238">
        <f>ROUND(I376*H376,2)</f>
        <v>0</v>
      </c>
      <c r="BL376" s="17" t="s">
        <v>136</v>
      </c>
      <c r="BM376" s="237" t="s">
        <v>445</v>
      </c>
    </row>
    <row r="377" s="13" customFormat="1">
      <c r="A377" s="13"/>
      <c r="B377" s="239"/>
      <c r="C377" s="240"/>
      <c r="D377" s="241" t="s">
        <v>138</v>
      </c>
      <c r="E377" s="242" t="s">
        <v>1</v>
      </c>
      <c r="F377" s="243" t="s">
        <v>446</v>
      </c>
      <c r="G377" s="240"/>
      <c r="H377" s="242" t="s">
        <v>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138</v>
      </c>
      <c r="AU377" s="249" t="s">
        <v>85</v>
      </c>
      <c r="AV377" s="13" t="s">
        <v>83</v>
      </c>
      <c r="AW377" s="13" t="s">
        <v>32</v>
      </c>
      <c r="AX377" s="13" t="s">
        <v>76</v>
      </c>
      <c r="AY377" s="249" t="s">
        <v>129</v>
      </c>
    </row>
    <row r="378" s="14" customFormat="1">
      <c r="A378" s="14"/>
      <c r="B378" s="250"/>
      <c r="C378" s="251"/>
      <c r="D378" s="241" t="s">
        <v>138</v>
      </c>
      <c r="E378" s="252" t="s">
        <v>1</v>
      </c>
      <c r="F378" s="253" t="s">
        <v>447</v>
      </c>
      <c r="G378" s="251"/>
      <c r="H378" s="254">
        <v>58.752000000000002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138</v>
      </c>
      <c r="AU378" s="260" t="s">
        <v>85</v>
      </c>
      <c r="AV378" s="14" t="s">
        <v>85</v>
      </c>
      <c r="AW378" s="14" t="s">
        <v>32</v>
      </c>
      <c r="AX378" s="14" t="s">
        <v>76</v>
      </c>
      <c r="AY378" s="260" t="s">
        <v>129</v>
      </c>
    </row>
    <row r="379" s="15" customFormat="1">
      <c r="A379" s="15"/>
      <c r="B379" s="261"/>
      <c r="C379" s="262"/>
      <c r="D379" s="241" t="s">
        <v>138</v>
      </c>
      <c r="E379" s="263" t="s">
        <v>1</v>
      </c>
      <c r="F379" s="264" t="s">
        <v>141</v>
      </c>
      <c r="G379" s="262"/>
      <c r="H379" s="265">
        <v>58.752000000000002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1" t="s">
        <v>138</v>
      </c>
      <c r="AU379" s="271" t="s">
        <v>85</v>
      </c>
      <c r="AV379" s="15" t="s">
        <v>136</v>
      </c>
      <c r="AW379" s="15" t="s">
        <v>32</v>
      </c>
      <c r="AX379" s="15" t="s">
        <v>83</v>
      </c>
      <c r="AY379" s="271" t="s">
        <v>129</v>
      </c>
    </row>
    <row r="380" s="2" customFormat="1" ht="21.75" customHeight="1">
      <c r="A380" s="38"/>
      <c r="B380" s="39"/>
      <c r="C380" s="226" t="s">
        <v>448</v>
      </c>
      <c r="D380" s="226" t="s">
        <v>131</v>
      </c>
      <c r="E380" s="227" t="s">
        <v>443</v>
      </c>
      <c r="F380" s="228" t="s">
        <v>444</v>
      </c>
      <c r="G380" s="229" t="s">
        <v>318</v>
      </c>
      <c r="H380" s="230">
        <v>32.829999999999998</v>
      </c>
      <c r="I380" s="231"/>
      <c r="J380" s="232">
        <f>ROUND(I380*H380,2)</f>
        <v>0</v>
      </c>
      <c r="K380" s="228" t="s">
        <v>135</v>
      </c>
      <c r="L380" s="44"/>
      <c r="M380" s="233" t="s">
        <v>1</v>
      </c>
      <c r="N380" s="234" t="s">
        <v>41</v>
      </c>
      <c r="O380" s="91"/>
      <c r="P380" s="235">
        <f>O380*H380</f>
        <v>0</v>
      </c>
      <c r="Q380" s="235">
        <v>0</v>
      </c>
      <c r="R380" s="235">
        <f>Q380*H380</f>
        <v>0</v>
      </c>
      <c r="S380" s="235">
        <v>0</v>
      </c>
      <c r="T380" s="23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7" t="s">
        <v>136</v>
      </c>
      <c r="AT380" s="237" t="s">
        <v>131</v>
      </c>
      <c r="AU380" s="237" t="s">
        <v>85</v>
      </c>
      <c r="AY380" s="17" t="s">
        <v>129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83</v>
      </c>
      <c r="BK380" s="238">
        <f>ROUND(I380*H380,2)</f>
        <v>0</v>
      </c>
      <c r="BL380" s="17" t="s">
        <v>136</v>
      </c>
      <c r="BM380" s="237" t="s">
        <v>449</v>
      </c>
    </row>
    <row r="381" s="13" customFormat="1">
      <c r="A381" s="13"/>
      <c r="B381" s="239"/>
      <c r="C381" s="240"/>
      <c r="D381" s="241" t="s">
        <v>138</v>
      </c>
      <c r="E381" s="242" t="s">
        <v>1</v>
      </c>
      <c r="F381" s="243" t="s">
        <v>450</v>
      </c>
      <c r="G381" s="240"/>
      <c r="H381" s="242" t="s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138</v>
      </c>
      <c r="AU381" s="249" t="s">
        <v>85</v>
      </c>
      <c r="AV381" s="13" t="s">
        <v>83</v>
      </c>
      <c r="AW381" s="13" t="s">
        <v>32</v>
      </c>
      <c r="AX381" s="13" t="s">
        <v>76</v>
      </c>
      <c r="AY381" s="249" t="s">
        <v>129</v>
      </c>
    </row>
    <row r="382" s="14" customFormat="1">
      <c r="A382" s="14"/>
      <c r="B382" s="250"/>
      <c r="C382" s="251"/>
      <c r="D382" s="241" t="s">
        <v>138</v>
      </c>
      <c r="E382" s="252" t="s">
        <v>1</v>
      </c>
      <c r="F382" s="253" t="s">
        <v>451</v>
      </c>
      <c r="G382" s="251"/>
      <c r="H382" s="254">
        <v>32.829999999999998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0" t="s">
        <v>138</v>
      </c>
      <c r="AU382" s="260" t="s">
        <v>85</v>
      </c>
      <c r="AV382" s="14" t="s">
        <v>85</v>
      </c>
      <c r="AW382" s="14" t="s">
        <v>32</v>
      </c>
      <c r="AX382" s="14" t="s">
        <v>76</v>
      </c>
      <c r="AY382" s="260" t="s">
        <v>129</v>
      </c>
    </row>
    <row r="383" s="15" customFormat="1">
      <c r="A383" s="15"/>
      <c r="B383" s="261"/>
      <c r="C383" s="262"/>
      <c r="D383" s="241" t="s">
        <v>138</v>
      </c>
      <c r="E383" s="263" t="s">
        <v>1</v>
      </c>
      <c r="F383" s="264" t="s">
        <v>141</v>
      </c>
      <c r="G383" s="262"/>
      <c r="H383" s="265">
        <v>32.829999999999998</v>
      </c>
      <c r="I383" s="266"/>
      <c r="J383" s="262"/>
      <c r="K383" s="262"/>
      <c r="L383" s="267"/>
      <c r="M383" s="268"/>
      <c r="N383" s="269"/>
      <c r="O383" s="269"/>
      <c r="P383" s="269"/>
      <c r="Q383" s="269"/>
      <c r="R383" s="269"/>
      <c r="S383" s="269"/>
      <c r="T383" s="270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1" t="s">
        <v>138</v>
      </c>
      <c r="AU383" s="271" t="s">
        <v>85</v>
      </c>
      <c r="AV383" s="15" t="s">
        <v>136</v>
      </c>
      <c r="AW383" s="15" t="s">
        <v>32</v>
      </c>
      <c r="AX383" s="15" t="s">
        <v>83</v>
      </c>
      <c r="AY383" s="271" t="s">
        <v>129</v>
      </c>
    </row>
    <row r="384" s="2" customFormat="1" ht="21.75" customHeight="1">
      <c r="A384" s="38"/>
      <c r="B384" s="39"/>
      <c r="C384" s="226" t="s">
        <v>452</v>
      </c>
      <c r="D384" s="226" t="s">
        <v>131</v>
      </c>
      <c r="E384" s="227" t="s">
        <v>453</v>
      </c>
      <c r="F384" s="228" t="s">
        <v>454</v>
      </c>
      <c r="G384" s="229" t="s">
        <v>318</v>
      </c>
      <c r="H384" s="230">
        <v>53.307000000000002</v>
      </c>
      <c r="I384" s="231"/>
      <c r="J384" s="232">
        <f>ROUND(I384*H384,2)</f>
        <v>0</v>
      </c>
      <c r="K384" s="228" t="s">
        <v>135</v>
      </c>
      <c r="L384" s="44"/>
      <c r="M384" s="233" t="s">
        <v>1</v>
      </c>
      <c r="N384" s="234" t="s">
        <v>41</v>
      </c>
      <c r="O384" s="91"/>
      <c r="P384" s="235">
        <f>O384*H384</f>
        <v>0</v>
      </c>
      <c r="Q384" s="235">
        <v>0</v>
      </c>
      <c r="R384" s="235">
        <f>Q384*H384</f>
        <v>0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136</v>
      </c>
      <c r="AT384" s="237" t="s">
        <v>131</v>
      </c>
      <c r="AU384" s="237" t="s">
        <v>85</v>
      </c>
      <c r="AY384" s="17" t="s">
        <v>129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83</v>
      </c>
      <c r="BK384" s="238">
        <f>ROUND(I384*H384,2)</f>
        <v>0</v>
      </c>
      <c r="BL384" s="17" t="s">
        <v>136</v>
      </c>
      <c r="BM384" s="237" t="s">
        <v>455</v>
      </c>
    </row>
    <row r="385" s="13" customFormat="1">
      <c r="A385" s="13"/>
      <c r="B385" s="239"/>
      <c r="C385" s="240"/>
      <c r="D385" s="241" t="s">
        <v>138</v>
      </c>
      <c r="E385" s="242" t="s">
        <v>1</v>
      </c>
      <c r="F385" s="243" t="s">
        <v>456</v>
      </c>
      <c r="G385" s="240"/>
      <c r="H385" s="242" t="s">
        <v>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138</v>
      </c>
      <c r="AU385" s="249" t="s">
        <v>85</v>
      </c>
      <c r="AV385" s="13" t="s">
        <v>83</v>
      </c>
      <c r="AW385" s="13" t="s">
        <v>32</v>
      </c>
      <c r="AX385" s="13" t="s">
        <v>76</v>
      </c>
      <c r="AY385" s="249" t="s">
        <v>129</v>
      </c>
    </row>
    <row r="386" s="14" customFormat="1">
      <c r="A386" s="14"/>
      <c r="B386" s="250"/>
      <c r="C386" s="251"/>
      <c r="D386" s="241" t="s">
        <v>138</v>
      </c>
      <c r="E386" s="252" t="s">
        <v>1</v>
      </c>
      <c r="F386" s="253" t="s">
        <v>457</v>
      </c>
      <c r="G386" s="251"/>
      <c r="H386" s="254">
        <v>53.307000000000002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138</v>
      </c>
      <c r="AU386" s="260" t="s">
        <v>85</v>
      </c>
      <c r="AV386" s="14" t="s">
        <v>85</v>
      </c>
      <c r="AW386" s="14" t="s">
        <v>32</v>
      </c>
      <c r="AX386" s="14" t="s">
        <v>76</v>
      </c>
      <c r="AY386" s="260" t="s">
        <v>129</v>
      </c>
    </row>
    <row r="387" s="15" customFormat="1">
      <c r="A387" s="15"/>
      <c r="B387" s="261"/>
      <c r="C387" s="262"/>
      <c r="D387" s="241" t="s">
        <v>138</v>
      </c>
      <c r="E387" s="263" t="s">
        <v>1</v>
      </c>
      <c r="F387" s="264" t="s">
        <v>141</v>
      </c>
      <c r="G387" s="262"/>
      <c r="H387" s="265">
        <v>53.307000000000002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1" t="s">
        <v>138</v>
      </c>
      <c r="AU387" s="271" t="s">
        <v>85</v>
      </c>
      <c r="AV387" s="15" t="s">
        <v>136</v>
      </c>
      <c r="AW387" s="15" t="s">
        <v>32</v>
      </c>
      <c r="AX387" s="15" t="s">
        <v>83</v>
      </c>
      <c r="AY387" s="271" t="s">
        <v>129</v>
      </c>
    </row>
    <row r="388" s="2" customFormat="1" ht="16.5" customHeight="1">
      <c r="A388" s="38"/>
      <c r="B388" s="39"/>
      <c r="C388" s="226" t="s">
        <v>458</v>
      </c>
      <c r="D388" s="226" t="s">
        <v>131</v>
      </c>
      <c r="E388" s="227" t="s">
        <v>459</v>
      </c>
      <c r="F388" s="228" t="s">
        <v>317</v>
      </c>
      <c r="G388" s="229" t="s">
        <v>318</v>
      </c>
      <c r="H388" s="230">
        <v>120.474</v>
      </c>
      <c r="I388" s="231"/>
      <c r="J388" s="232">
        <f>ROUND(I388*H388,2)</f>
        <v>0</v>
      </c>
      <c r="K388" s="228" t="s">
        <v>135</v>
      </c>
      <c r="L388" s="44"/>
      <c r="M388" s="233" t="s">
        <v>1</v>
      </c>
      <c r="N388" s="234" t="s">
        <v>41</v>
      </c>
      <c r="O388" s="91"/>
      <c r="P388" s="235">
        <f>O388*H388</f>
        <v>0</v>
      </c>
      <c r="Q388" s="235">
        <v>0</v>
      </c>
      <c r="R388" s="235">
        <f>Q388*H388</f>
        <v>0</v>
      </c>
      <c r="S388" s="235">
        <v>0</v>
      </c>
      <c r="T388" s="23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136</v>
      </c>
      <c r="AT388" s="237" t="s">
        <v>131</v>
      </c>
      <c r="AU388" s="237" t="s">
        <v>85</v>
      </c>
      <c r="AY388" s="17" t="s">
        <v>129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83</v>
      </c>
      <c r="BK388" s="238">
        <f>ROUND(I388*H388,2)</f>
        <v>0</v>
      </c>
      <c r="BL388" s="17" t="s">
        <v>136</v>
      </c>
      <c r="BM388" s="237" t="s">
        <v>460</v>
      </c>
    </row>
    <row r="389" s="13" customFormat="1">
      <c r="A389" s="13"/>
      <c r="B389" s="239"/>
      <c r="C389" s="240"/>
      <c r="D389" s="241" t="s">
        <v>138</v>
      </c>
      <c r="E389" s="242" t="s">
        <v>1</v>
      </c>
      <c r="F389" s="243" t="s">
        <v>461</v>
      </c>
      <c r="G389" s="240"/>
      <c r="H389" s="242" t="s">
        <v>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138</v>
      </c>
      <c r="AU389" s="249" t="s">
        <v>85</v>
      </c>
      <c r="AV389" s="13" t="s">
        <v>83</v>
      </c>
      <c r="AW389" s="13" t="s">
        <v>32</v>
      </c>
      <c r="AX389" s="13" t="s">
        <v>76</v>
      </c>
      <c r="AY389" s="249" t="s">
        <v>129</v>
      </c>
    </row>
    <row r="390" s="14" customFormat="1">
      <c r="A390" s="14"/>
      <c r="B390" s="250"/>
      <c r="C390" s="251"/>
      <c r="D390" s="241" t="s">
        <v>138</v>
      </c>
      <c r="E390" s="252" t="s">
        <v>1</v>
      </c>
      <c r="F390" s="253" t="s">
        <v>462</v>
      </c>
      <c r="G390" s="251"/>
      <c r="H390" s="254">
        <v>120.474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138</v>
      </c>
      <c r="AU390" s="260" t="s">
        <v>85</v>
      </c>
      <c r="AV390" s="14" t="s">
        <v>85</v>
      </c>
      <c r="AW390" s="14" t="s">
        <v>32</v>
      </c>
      <c r="AX390" s="14" t="s">
        <v>76</v>
      </c>
      <c r="AY390" s="260" t="s">
        <v>129</v>
      </c>
    </row>
    <row r="391" s="15" customFormat="1">
      <c r="A391" s="15"/>
      <c r="B391" s="261"/>
      <c r="C391" s="262"/>
      <c r="D391" s="241" t="s">
        <v>138</v>
      </c>
      <c r="E391" s="263" t="s">
        <v>1</v>
      </c>
      <c r="F391" s="264" t="s">
        <v>141</v>
      </c>
      <c r="G391" s="262"/>
      <c r="H391" s="265">
        <v>120.474</v>
      </c>
      <c r="I391" s="266"/>
      <c r="J391" s="262"/>
      <c r="K391" s="262"/>
      <c r="L391" s="267"/>
      <c r="M391" s="268"/>
      <c r="N391" s="269"/>
      <c r="O391" s="269"/>
      <c r="P391" s="269"/>
      <c r="Q391" s="269"/>
      <c r="R391" s="269"/>
      <c r="S391" s="269"/>
      <c r="T391" s="27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1" t="s">
        <v>138</v>
      </c>
      <c r="AU391" s="271" t="s">
        <v>85</v>
      </c>
      <c r="AV391" s="15" t="s">
        <v>136</v>
      </c>
      <c r="AW391" s="15" t="s">
        <v>32</v>
      </c>
      <c r="AX391" s="15" t="s">
        <v>83</v>
      </c>
      <c r="AY391" s="271" t="s">
        <v>129</v>
      </c>
    </row>
    <row r="392" s="2" customFormat="1" ht="24.15" customHeight="1">
      <c r="A392" s="38"/>
      <c r="B392" s="39"/>
      <c r="C392" s="226" t="s">
        <v>463</v>
      </c>
      <c r="D392" s="226" t="s">
        <v>131</v>
      </c>
      <c r="E392" s="227" t="s">
        <v>464</v>
      </c>
      <c r="F392" s="228" t="s">
        <v>465</v>
      </c>
      <c r="G392" s="229" t="s">
        <v>318</v>
      </c>
      <c r="H392" s="230">
        <v>137.08799999999999</v>
      </c>
      <c r="I392" s="231"/>
      <c r="J392" s="232">
        <f>ROUND(I392*H392,2)</f>
        <v>0</v>
      </c>
      <c r="K392" s="228" t="s">
        <v>135</v>
      </c>
      <c r="L392" s="44"/>
      <c r="M392" s="233" t="s">
        <v>1</v>
      </c>
      <c r="N392" s="234" t="s">
        <v>41</v>
      </c>
      <c r="O392" s="91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136</v>
      </c>
      <c r="AT392" s="237" t="s">
        <v>131</v>
      </c>
      <c r="AU392" s="237" t="s">
        <v>85</v>
      </c>
      <c r="AY392" s="17" t="s">
        <v>129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83</v>
      </c>
      <c r="BK392" s="238">
        <f>ROUND(I392*H392,2)</f>
        <v>0</v>
      </c>
      <c r="BL392" s="17" t="s">
        <v>136</v>
      </c>
      <c r="BM392" s="237" t="s">
        <v>466</v>
      </c>
    </row>
    <row r="393" s="13" customFormat="1">
      <c r="A393" s="13"/>
      <c r="B393" s="239"/>
      <c r="C393" s="240"/>
      <c r="D393" s="241" t="s">
        <v>138</v>
      </c>
      <c r="E393" s="242" t="s">
        <v>1</v>
      </c>
      <c r="F393" s="243" t="s">
        <v>467</v>
      </c>
      <c r="G393" s="240"/>
      <c r="H393" s="242" t="s">
        <v>1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138</v>
      </c>
      <c r="AU393" s="249" t="s">
        <v>85</v>
      </c>
      <c r="AV393" s="13" t="s">
        <v>83</v>
      </c>
      <c r="AW393" s="13" t="s">
        <v>32</v>
      </c>
      <c r="AX393" s="13" t="s">
        <v>76</v>
      </c>
      <c r="AY393" s="249" t="s">
        <v>129</v>
      </c>
    </row>
    <row r="394" s="14" customFormat="1">
      <c r="A394" s="14"/>
      <c r="B394" s="250"/>
      <c r="C394" s="251"/>
      <c r="D394" s="241" t="s">
        <v>138</v>
      </c>
      <c r="E394" s="252" t="s">
        <v>1</v>
      </c>
      <c r="F394" s="253" t="s">
        <v>468</v>
      </c>
      <c r="G394" s="251"/>
      <c r="H394" s="254">
        <v>137.08799999999999</v>
      </c>
      <c r="I394" s="255"/>
      <c r="J394" s="251"/>
      <c r="K394" s="251"/>
      <c r="L394" s="256"/>
      <c r="M394" s="257"/>
      <c r="N394" s="258"/>
      <c r="O394" s="258"/>
      <c r="P394" s="258"/>
      <c r="Q394" s="258"/>
      <c r="R394" s="258"/>
      <c r="S394" s="258"/>
      <c r="T394" s="25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0" t="s">
        <v>138</v>
      </c>
      <c r="AU394" s="260" t="s">
        <v>85</v>
      </c>
      <c r="AV394" s="14" t="s">
        <v>85</v>
      </c>
      <c r="AW394" s="14" t="s">
        <v>32</v>
      </c>
      <c r="AX394" s="14" t="s">
        <v>76</v>
      </c>
      <c r="AY394" s="260" t="s">
        <v>129</v>
      </c>
    </row>
    <row r="395" s="15" customFormat="1">
      <c r="A395" s="15"/>
      <c r="B395" s="261"/>
      <c r="C395" s="262"/>
      <c r="D395" s="241" t="s">
        <v>138</v>
      </c>
      <c r="E395" s="263" t="s">
        <v>1</v>
      </c>
      <c r="F395" s="264" t="s">
        <v>141</v>
      </c>
      <c r="G395" s="262"/>
      <c r="H395" s="265">
        <v>137.08799999999999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1" t="s">
        <v>138</v>
      </c>
      <c r="AU395" s="271" t="s">
        <v>85</v>
      </c>
      <c r="AV395" s="15" t="s">
        <v>136</v>
      </c>
      <c r="AW395" s="15" t="s">
        <v>32</v>
      </c>
      <c r="AX395" s="15" t="s">
        <v>83</v>
      </c>
      <c r="AY395" s="271" t="s">
        <v>129</v>
      </c>
    </row>
    <row r="396" s="2" customFormat="1" ht="24.15" customHeight="1">
      <c r="A396" s="38"/>
      <c r="B396" s="39"/>
      <c r="C396" s="226" t="s">
        <v>469</v>
      </c>
      <c r="D396" s="226" t="s">
        <v>131</v>
      </c>
      <c r="E396" s="227" t="s">
        <v>464</v>
      </c>
      <c r="F396" s="228" t="s">
        <v>465</v>
      </c>
      <c r="G396" s="229" t="s">
        <v>318</v>
      </c>
      <c r="H396" s="230">
        <v>76.602000000000004</v>
      </c>
      <c r="I396" s="231"/>
      <c r="J396" s="232">
        <f>ROUND(I396*H396,2)</f>
        <v>0</v>
      </c>
      <c r="K396" s="228" t="s">
        <v>135</v>
      </c>
      <c r="L396" s="44"/>
      <c r="M396" s="233" t="s">
        <v>1</v>
      </c>
      <c r="N396" s="234" t="s">
        <v>41</v>
      </c>
      <c r="O396" s="91"/>
      <c r="P396" s="235">
        <f>O396*H396</f>
        <v>0</v>
      </c>
      <c r="Q396" s="235">
        <v>0</v>
      </c>
      <c r="R396" s="235">
        <f>Q396*H396</f>
        <v>0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136</v>
      </c>
      <c r="AT396" s="237" t="s">
        <v>131</v>
      </c>
      <c r="AU396" s="237" t="s">
        <v>85</v>
      </c>
      <c r="AY396" s="17" t="s">
        <v>129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83</v>
      </c>
      <c r="BK396" s="238">
        <f>ROUND(I396*H396,2)</f>
        <v>0</v>
      </c>
      <c r="BL396" s="17" t="s">
        <v>136</v>
      </c>
      <c r="BM396" s="237" t="s">
        <v>470</v>
      </c>
    </row>
    <row r="397" s="13" customFormat="1">
      <c r="A397" s="13"/>
      <c r="B397" s="239"/>
      <c r="C397" s="240"/>
      <c r="D397" s="241" t="s">
        <v>138</v>
      </c>
      <c r="E397" s="242" t="s">
        <v>1</v>
      </c>
      <c r="F397" s="243" t="s">
        <v>471</v>
      </c>
      <c r="G397" s="240"/>
      <c r="H397" s="242" t="s">
        <v>1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138</v>
      </c>
      <c r="AU397" s="249" t="s">
        <v>85</v>
      </c>
      <c r="AV397" s="13" t="s">
        <v>83</v>
      </c>
      <c r="AW397" s="13" t="s">
        <v>32</v>
      </c>
      <c r="AX397" s="13" t="s">
        <v>76</v>
      </c>
      <c r="AY397" s="249" t="s">
        <v>129</v>
      </c>
    </row>
    <row r="398" s="14" customFormat="1">
      <c r="A398" s="14"/>
      <c r="B398" s="250"/>
      <c r="C398" s="251"/>
      <c r="D398" s="241" t="s">
        <v>138</v>
      </c>
      <c r="E398" s="252" t="s">
        <v>1</v>
      </c>
      <c r="F398" s="253" t="s">
        <v>472</v>
      </c>
      <c r="G398" s="251"/>
      <c r="H398" s="254">
        <v>76.602000000000004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0" t="s">
        <v>138</v>
      </c>
      <c r="AU398" s="260" t="s">
        <v>85</v>
      </c>
      <c r="AV398" s="14" t="s">
        <v>85</v>
      </c>
      <c r="AW398" s="14" t="s">
        <v>32</v>
      </c>
      <c r="AX398" s="14" t="s">
        <v>76</v>
      </c>
      <c r="AY398" s="260" t="s">
        <v>129</v>
      </c>
    </row>
    <row r="399" s="15" customFormat="1">
      <c r="A399" s="15"/>
      <c r="B399" s="261"/>
      <c r="C399" s="262"/>
      <c r="D399" s="241" t="s">
        <v>138</v>
      </c>
      <c r="E399" s="263" t="s">
        <v>1</v>
      </c>
      <c r="F399" s="264" t="s">
        <v>141</v>
      </c>
      <c r="G399" s="262"/>
      <c r="H399" s="265">
        <v>76.602000000000004</v>
      </c>
      <c r="I399" s="266"/>
      <c r="J399" s="262"/>
      <c r="K399" s="262"/>
      <c r="L399" s="267"/>
      <c r="M399" s="268"/>
      <c r="N399" s="269"/>
      <c r="O399" s="269"/>
      <c r="P399" s="269"/>
      <c r="Q399" s="269"/>
      <c r="R399" s="269"/>
      <c r="S399" s="269"/>
      <c r="T399" s="270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1" t="s">
        <v>138</v>
      </c>
      <c r="AU399" s="271" t="s">
        <v>85</v>
      </c>
      <c r="AV399" s="15" t="s">
        <v>136</v>
      </c>
      <c r="AW399" s="15" t="s">
        <v>32</v>
      </c>
      <c r="AX399" s="15" t="s">
        <v>83</v>
      </c>
      <c r="AY399" s="271" t="s">
        <v>129</v>
      </c>
    </row>
    <row r="400" s="2" customFormat="1" ht="24.15" customHeight="1">
      <c r="A400" s="38"/>
      <c r="B400" s="39"/>
      <c r="C400" s="226" t="s">
        <v>473</v>
      </c>
      <c r="D400" s="226" t="s">
        <v>131</v>
      </c>
      <c r="E400" s="227" t="s">
        <v>474</v>
      </c>
      <c r="F400" s="228" t="s">
        <v>475</v>
      </c>
      <c r="G400" s="229" t="s">
        <v>318</v>
      </c>
      <c r="H400" s="230">
        <v>281.10599999999999</v>
      </c>
      <c r="I400" s="231"/>
      <c r="J400" s="232">
        <f>ROUND(I400*H400,2)</f>
        <v>0</v>
      </c>
      <c r="K400" s="228" t="s">
        <v>135</v>
      </c>
      <c r="L400" s="44"/>
      <c r="M400" s="233" t="s">
        <v>1</v>
      </c>
      <c r="N400" s="234" t="s">
        <v>41</v>
      </c>
      <c r="O400" s="91"/>
      <c r="P400" s="235">
        <f>O400*H400</f>
        <v>0</v>
      </c>
      <c r="Q400" s="235">
        <v>0</v>
      </c>
      <c r="R400" s="235">
        <f>Q400*H400</f>
        <v>0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136</v>
      </c>
      <c r="AT400" s="237" t="s">
        <v>131</v>
      </c>
      <c r="AU400" s="237" t="s">
        <v>85</v>
      </c>
      <c r="AY400" s="17" t="s">
        <v>129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83</v>
      </c>
      <c r="BK400" s="238">
        <f>ROUND(I400*H400,2)</f>
        <v>0</v>
      </c>
      <c r="BL400" s="17" t="s">
        <v>136</v>
      </c>
      <c r="BM400" s="237" t="s">
        <v>476</v>
      </c>
    </row>
    <row r="401" s="13" customFormat="1">
      <c r="A401" s="13"/>
      <c r="B401" s="239"/>
      <c r="C401" s="240"/>
      <c r="D401" s="241" t="s">
        <v>138</v>
      </c>
      <c r="E401" s="242" t="s">
        <v>1</v>
      </c>
      <c r="F401" s="243" t="s">
        <v>477</v>
      </c>
      <c r="G401" s="240"/>
      <c r="H401" s="242" t="s">
        <v>1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138</v>
      </c>
      <c r="AU401" s="249" t="s">
        <v>85</v>
      </c>
      <c r="AV401" s="13" t="s">
        <v>83</v>
      </c>
      <c r="AW401" s="13" t="s">
        <v>32</v>
      </c>
      <c r="AX401" s="13" t="s">
        <v>76</v>
      </c>
      <c r="AY401" s="249" t="s">
        <v>129</v>
      </c>
    </row>
    <row r="402" s="14" customFormat="1">
      <c r="A402" s="14"/>
      <c r="B402" s="250"/>
      <c r="C402" s="251"/>
      <c r="D402" s="241" t="s">
        <v>138</v>
      </c>
      <c r="E402" s="252" t="s">
        <v>1</v>
      </c>
      <c r="F402" s="253" t="s">
        <v>478</v>
      </c>
      <c r="G402" s="251"/>
      <c r="H402" s="254">
        <v>281.10599999999999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0" t="s">
        <v>138</v>
      </c>
      <c r="AU402" s="260" t="s">
        <v>85</v>
      </c>
      <c r="AV402" s="14" t="s">
        <v>85</v>
      </c>
      <c r="AW402" s="14" t="s">
        <v>32</v>
      </c>
      <c r="AX402" s="14" t="s">
        <v>76</v>
      </c>
      <c r="AY402" s="260" t="s">
        <v>129</v>
      </c>
    </row>
    <row r="403" s="15" customFormat="1">
      <c r="A403" s="15"/>
      <c r="B403" s="261"/>
      <c r="C403" s="262"/>
      <c r="D403" s="241" t="s">
        <v>138</v>
      </c>
      <c r="E403" s="263" t="s">
        <v>1</v>
      </c>
      <c r="F403" s="264" t="s">
        <v>141</v>
      </c>
      <c r="G403" s="262"/>
      <c r="H403" s="265">
        <v>281.10599999999999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1" t="s">
        <v>138</v>
      </c>
      <c r="AU403" s="271" t="s">
        <v>85</v>
      </c>
      <c r="AV403" s="15" t="s">
        <v>136</v>
      </c>
      <c r="AW403" s="15" t="s">
        <v>32</v>
      </c>
      <c r="AX403" s="15" t="s">
        <v>83</v>
      </c>
      <c r="AY403" s="271" t="s">
        <v>129</v>
      </c>
    </row>
    <row r="404" s="2" customFormat="1" ht="24.15" customHeight="1">
      <c r="A404" s="38"/>
      <c r="B404" s="39"/>
      <c r="C404" s="226" t="s">
        <v>479</v>
      </c>
      <c r="D404" s="226" t="s">
        <v>131</v>
      </c>
      <c r="E404" s="227" t="s">
        <v>480</v>
      </c>
      <c r="F404" s="228" t="s">
        <v>481</v>
      </c>
      <c r="G404" s="229" t="s">
        <v>318</v>
      </c>
      <c r="H404" s="230">
        <v>125.119</v>
      </c>
      <c r="I404" s="231"/>
      <c r="J404" s="232">
        <f>ROUND(I404*H404,2)</f>
        <v>0</v>
      </c>
      <c r="K404" s="228" t="s">
        <v>135</v>
      </c>
      <c r="L404" s="44"/>
      <c r="M404" s="233" t="s">
        <v>1</v>
      </c>
      <c r="N404" s="234" t="s">
        <v>41</v>
      </c>
      <c r="O404" s="91"/>
      <c r="P404" s="235">
        <f>O404*H404</f>
        <v>0</v>
      </c>
      <c r="Q404" s="235">
        <v>0</v>
      </c>
      <c r="R404" s="235">
        <f>Q404*H404</f>
        <v>0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136</v>
      </c>
      <c r="AT404" s="237" t="s">
        <v>131</v>
      </c>
      <c r="AU404" s="237" t="s">
        <v>85</v>
      </c>
      <c r="AY404" s="17" t="s">
        <v>129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83</v>
      </c>
      <c r="BK404" s="238">
        <f>ROUND(I404*H404,2)</f>
        <v>0</v>
      </c>
      <c r="BL404" s="17" t="s">
        <v>136</v>
      </c>
      <c r="BM404" s="237" t="s">
        <v>482</v>
      </c>
    </row>
    <row r="405" s="13" customFormat="1">
      <c r="A405" s="13"/>
      <c r="B405" s="239"/>
      <c r="C405" s="240"/>
      <c r="D405" s="241" t="s">
        <v>138</v>
      </c>
      <c r="E405" s="242" t="s">
        <v>1</v>
      </c>
      <c r="F405" s="243" t="s">
        <v>483</v>
      </c>
      <c r="G405" s="240"/>
      <c r="H405" s="242" t="s">
        <v>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138</v>
      </c>
      <c r="AU405" s="249" t="s">
        <v>85</v>
      </c>
      <c r="AV405" s="13" t="s">
        <v>83</v>
      </c>
      <c r="AW405" s="13" t="s">
        <v>32</v>
      </c>
      <c r="AX405" s="13" t="s">
        <v>76</v>
      </c>
      <c r="AY405" s="249" t="s">
        <v>129</v>
      </c>
    </row>
    <row r="406" s="14" customFormat="1">
      <c r="A406" s="14"/>
      <c r="B406" s="250"/>
      <c r="C406" s="251"/>
      <c r="D406" s="241" t="s">
        <v>138</v>
      </c>
      <c r="E406" s="252" t="s">
        <v>1</v>
      </c>
      <c r="F406" s="253" t="s">
        <v>484</v>
      </c>
      <c r="G406" s="251"/>
      <c r="H406" s="254">
        <v>125.119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138</v>
      </c>
      <c r="AU406" s="260" t="s">
        <v>85</v>
      </c>
      <c r="AV406" s="14" t="s">
        <v>85</v>
      </c>
      <c r="AW406" s="14" t="s">
        <v>32</v>
      </c>
      <c r="AX406" s="14" t="s">
        <v>76</v>
      </c>
      <c r="AY406" s="260" t="s">
        <v>129</v>
      </c>
    </row>
    <row r="407" s="15" customFormat="1">
      <c r="A407" s="15"/>
      <c r="B407" s="261"/>
      <c r="C407" s="262"/>
      <c r="D407" s="241" t="s">
        <v>138</v>
      </c>
      <c r="E407" s="263" t="s">
        <v>1</v>
      </c>
      <c r="F407" s="264" t="s">
        <v>141</v>
      </c>
      <c r="G407" s="262"/>
      <c r="H407" s="265">
        <v>125.119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1" t="s">
        <v>138</v>
      </c>
      <c r="AU407" s="271" t="s">
        <v>85</v>
      </c>
      <c r="AV407" s="15" t="s">
        <v>136</v>
      </c>
      <c r="AW407" s="15" t="s">
        <v>32</v>
      </c>
      <c r="AX407" s="15" t="s">
        <v>83</v>
      </c>
      <c r="AY407" s="271" t="s">
        <v>129</v>
      </c>
    </row>
    <row r="408" s="12" customFormat="1" ht="22.8" customHeight="1">
      <c r="A408" s="12"/>
      <c r="B408" s="210"/>
      <c r="C408" s="211"/>
      <c r="D408" s="212" t="s">
        <v>75</v>
      </c>
      <c r="E408" s="224" t="s">
        <v>485</v>
      </c>
      <c r="F408" s="224" t="s">
        <v>486</v>
      </c>
      <c r="G408" s="211"/>
      <c r="H408" s="211"/>
      <c r="I408" s="214"/>
      <c r="J408" s="225">
        <f>BK408</f>
        <v>0</v>
      </c>
      <c r="K408" s="211"/>
      <c r="L408" s="216"/>
      <c r="M408" s="217"/>
      <c r="N408" s="218"/>
      <c r="O408" s="218"/>
      <c r="P408" s="219">
        <f>SUM(P409:P410)</f>
        <v>0</v>
      </c>
      <c r="Q408" s="218"/>
      <c r="R408" s="219">
        <f>SUM(R409:R410)</f>
        <v>0</v>
      </c>
      <c r="S408" s="218"/>
      <c r="T408" s="220">
        <f>SUM(T409:T410)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21" t="s">
        <v>83</v>
      </c>
      <c r="AT408" s="222" t="s">
        <v>75</v>
      </c>
      <c r="AU408" s="222" t="s">
        <v>83</v>
      </c>
      <c r="AY408" s="221" t="s">
        <v>129</v>
      </c>
      <c r="BK408" s="223">
        <f>SUM(BK409:BK410)</f>
        <v>0</v>
      </c>
    </row>
    <row r="409" s="2" customFormat="1" ht="21.75" customHeight="1">
      <c r="A409" s="38"/>
      <c r="B409" s="39"/>
      <c r="C409" s="226" t="s">
        <v>487</v>
      </c>
      <c r="D409" s="226" t="s">
        <v>131</v>
      </c>
      <c r="E409" s="227" t="s">
        <v>488</v>
      </c>
      <c r="F409" s="228" t="s">
        <v>489</v>
      </c>
      <c r="G409" s="229" t="s">
        <v>318</v>
      </c>
      <c r="H409" s="230">
        <v>40.154000000000003</v>
      </c>
      <c r="I409" s="231"/>
      <c r="J409" s="232">
        <f>ROUND(I409*H409,2)</f>
        <v>0</v>
      </c>
      <c r="K409" s="228" t="s">
        <v>135</v>
      </c>
      <c r="L409" s="44"/>
      <c r="M409" s="233" t="s">
        <v>1</v>
      </c>
      <c r="N409" s="234" t="s">
        <v>41</v>
      </c>
      <c r="O409" s="91"/>
      <c r="P409" s="235">
        <f>O409*H409</f>
        <v>0</v>
      </c>
      <c r="Q409" s="235">
        <v>0</v>
      </c>
      <c r="R409" s="235">
        <f>Q409*H409</f>
        <v>0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136</v>
      </c>
      <c r="AT409" s="237" t="s">
        <v>131</v>
      </c>
      <c r="AU409" s="237" t="s">
        <v>85</v>
      </c>
      <c r="AY409" s="17" t="s">
        <v>129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83</v>
      </c>
      <c r="BK409" s="238">
        <f>ROUND(I409*H409,2)</f>
        <v>0</v>
      </c>
      <c r="BL409" s="17" t="s">
        <v>136</v>
      </c>
      <c r="BM409" s="237" t="s">
        <v>490</v>
      </c>
    </row>
    <row r="410" s="2" customFormat="1" ht="21.75" customHeight="1">
      <c r="A410" s="38"/>
      <c r="B410" s="39"/>
      <c r="C410" s="226" t="s">
        <v>491</v>
      </c>
      <c r="D410" s="226" t="s">
        <v>131</v>
      </c>
      <c r="E410" s="227" t="s">
        <v>492</v>
      </c>
      <c r="F410" s="228" t="s">
        <v>493</v>
      </c>
      <c r="G410" s="229" t="s">
        <v>318</v>
      </c>
      <c r="H410" s="230">
        <v>40.154000000000003</v>
      </c>
      <c r="I410" s="231"/>
      <c r="J410" s="232">
        <f>ROUND(I410*H410,2)</f>
        <v>0</v>
      </c>
      <c r="K410" s="228" t="s">
        <v>135</v>
      </c>
      <c r="L410" s="44"/>
      <c r="M410" s="233" t="s">
        <v>1</v>
      </c>
      <c r="N410" s="234" t="s">
        <v>41</v>
      </c>
      <c r="O410" s="91"/>
      <c r="P410" s="235">
        <f>O410*H410</f>
        <v>0</v>
      </c>
      <c r="Q410" s="235">
        <v>0</v>
      </c>
      <c r="R410" s="235">
        <f>Q410*H410</f>
        <v>0</v>
      </c>
      <c r="S410" s="235">
        <v>0</v>
      </c>
      <c r="T410" s="23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7" t="s">
        <v>136</v>
      </c>
      <c r="AT410" s="237" t="s">
        <v>131</v>
      </c>
      <c r="AU410" s="237" t="s">
        <v>85</v>
      </c>
      <c r="AY410" s="17" t="s">
        <v>129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7" t="s">
        <v>83</v>
      </c>
      <c r="BK410" s="238">
        <f>ROUND(I410*H410,2)</f>
        <v>0</v>
      </c>
      <c r="BL410" s="17" t="s">
        <v>136</v>
      </c>
      <c r="BM410" s="237" t="s">
        <v>494</v>
      </c>
    </row>
    <row r="411" s="12" customFormat="1" ht="25.92" customHeight="1">
      <c r="A411" s="12"/>
      <c r="B411" s="210"/>
      <c r="C411" s="211"/>
      <c r="D411" s="212" t="s">
        <v>75</v>
      </c>
      <c r="E411" s="213" t="s">
        <v>348</v>
      </c>
      <c r="F411" s="213" t="s">
        <v>495</v>
      </c>
      <c r="G411" s="211"/>
      <c r="H411" s="211"/>
      <c r="I411" s="214"/>
      <c r="J411" s="215">
        <f>BK411</f>
        <v>0</v>
      </c>
      <c r="K411" s="211"/>
      <c r="L411" s="216"/>
      <c r="M411" s="217"/>
      <c r="N411" s="218"/>
      <c r="O411" s="218"/>
      <c r="P411" s="219">
        <f>P412</f>
        <v>0</v>
      </c>
      <c r="Q411" s="218"/>
      <c r="R411" s="219">
        <f>R412</f>
        <v>3.6269999999999998</v>
      </c>
      <c r="S411" s="218"/>
      <c r="T411" s="220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1" t="s">
        <v>146</v>
      </c>
      <c r="AT411" s="222" t="s">
        <v>75</v>
      </c>
      <c r="AU411" s="222" t="s">
        <v>76</v>
      </c>
      <c r="AY411" s="221" t="s">
        <v>129</v>
      </c>
      <c r="BK411" s="223">
        <f>BK412</f>
        <v>0</v>
      </c>
    </row>
    <row r="412" s="12" customFormat="1" ht="22.8" customHeight="1">
      <c r="A412" s="12"/>
      <c r="B412" s="210"/>
      <c r="C412" s="211"/>
      <c r="D412" s="212" t="s">
        <v>75</v>
      </c>
      <c r="E412" s="224" t="s">
        <v>496</v>
      </c>
      <c r="F412" s="224" t="s">
        <v>497</v>
      </c>
      <c r="G412" s="211"/>
      <c r="H412" s="211"/>
      <c r="I412" s="214"/>
      <c r="J412" s="225">
        <f>BK412</f>
        <v>0</v>
      </c>
      <c r="K412" s="211"/>
      <c r="L412" s="216"/>
      <c r="M412" s="217"/>
      <c r="N412" s="218"/>
      <c r="O412" s="218"/>
      <c r="P412" s="219">
        <f>SUM(P413:P420)</f>
        <v>0</v>
      </c>
      <c r="Q412" s="218"/>
      <c r="R412" s="219">
        <f>SUM(R413:R420)</f>
        <v>3.6269999999999998</v>
      </c>
      <c r="S412" s="218"/>
      <c r="T412" s="220">
        <f>SUM(T413:T420)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1" t="s">
        <v>146</v>
      </c>
      <c r="AT412" s="222" t="s">
        <v>75</v>
      </c>
      <c r="AU412" s="222" t="s">
        <v>83</v>
      </c>
      <c r="AY412" s="221" t="s">
        <v>129</v>
      </c>
      <c r="BK412" s="223">
        <f>SUM(BK413:BK420)</f>
        <v>0</v>
      </c>
    </row>
    <row r="413" s="2" customFormat="1" ht="21.75" customHeight="1">
      <c r="A413" s="38"/>
      <c r="B413" s="39"/>
      <c r="C413" s="226" t="s">
        <v>498</v>
      </c>
      <c r="D413" s="226" t="s">
        <v>131</v>
      </c>
      <c r="E413" s="227" t="s">
        <v>499</v>
      </c>
      <c r="F413" s="228" t="s">
        <v>500</v>
      </c>
      <c r="G413" s="229" t="s">
        <v>234</v>
      </c>
      <c r="H413" s="230">
        <v>117</v>
      </c>
      <c r="I413" s="231"/>
      <c r="J413" s="232">
        <f>ROUND(I413*H413,2)</f>
        <v>0</v>
      </c>
      <c r="K413" s="228" t="s">
        <v>135</v>
      </c>
      <c r="L413" s="44"/>
      <c r="M413" s="233" t="s">
        <v>1</v>
      </c>
      <c r="N413" s="234" t="s">
        <v>41</v>
      </c>
      <c r="O413" s="91"/>
      <c r="P413" s="235">
        <f>O413*H413</f>
        <v>0</v>
      </c>
      <c r="Q413" s="235">
        <v>0</v>
      </c>
      <c r="R413" s="235">
        <f>Q413*H413</f>
        <v>0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452</v>
      </c>
      <c r="AT413" s="237" t="s">
        <v>131</v>
      </c>
      <c r="AU413" s="237" t="s">
        <v>85</v>
      </c>
      <c r="AY413" s="17" t="s">
        <v>129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83</v>
      </c>
      <c r="BK413" s="238">
        <f>ROUND(I413*H413,2)</f>
        <v>0</v>
      </c>
      <c r="BL413" s="17" t="s">
        <v>452</v>
      </c>
      <c r="BM413" s="237" t="s">
        <v>501</v>
      </c>
    </row>
    <row r="414" s="13" customFormat="1">
      <c r="A414" s="13"/>
      <c r="B414" s="239"/>
      <c r="C414" s="240"/>
      <c r="D414" s="241" t="s">
        <v>138</v>
      </c>
      <c r="E414" s="242" t="s">
        <v>1</v>
      </c>
      <c r="F414" s="243" t="s">
        <v>261</v>
      </c>
      <c r="G414" s="240"/>
      <c r="H414" s="242" t="s">
        <v>1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138</v>
      </c>
      <c r="AU414" s="249" t="s">
        <v>85</v>
      </c>
      <c r="AV414" s="13" t="s">
        <v>83</v>
      </c>
      <c r="AW414" s="13" t="s">
        <v>32</v>
      </c>
      <c r="AX414" s="13" t="s">
        <v>76</v>
      </c>
      <c r="AY414" s="249" t="s">
        <v>129</v>
      </c>
    </row>
    <row r="415" s="14" customFormat="1">
      <c r="A415" s="14"/>
      <c r="B415" s="250"/>
      <c r="C415" s="251"/>
      <c r="D415" s="241" t="s">
        <v>138</v>
      </c>
      <c r="E415" s="252" t="s">
        <v>1</v>
      </c>
      <c r="F415" s="253" t="s">
        <v>502</v>
      </c>
      <c r="G415" s="251"/>
      <c r="H415" s="254">
        <v>117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138</v>
      </c>
      <c r="AU415" s="260" t="s">
        <v>85</v>
      </c>
      <c r="AV415" s="14" t="s">
        <v>85</v>
      </c>
      <c r="AW415" s="14" t="s">
        <v>32</v>
      </c>
      <c r="AX415" s="14" t="s">
        <v>76</v>
      </c>
      <c r="AY415" s="260" t="s">
        <v>129</v>
      </c>
    </row>
    <row r="416" s="15" customFormat="1">
      <c r="A416" s="15"/>
      <c r="B416" s="261"/>
      <c r="C416" s="262"/>
      <c r="D416" s="241" t="s">
        <v>138</v>
      </c>
      <c r="E416" s="263" t="s">
        <v>1</v>
      </c>
      <c r="F416" s="264" t="s">
        <v>141</v>
      </c>
      <c r="G416" s="262"/>
      <c r="H416" s="265">
        <v>117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1" t="s">
        <v>138</v>
      </c>
      <c r="AU416" s="271" t="s">
        <v>85</v>
      </c>
      <c r="AV416" s="15" t="s">
        <v>136</v>
      </c>
      <c r="AW416" s="15" t="s">
        <v>32</v>
      </c>
      <c r="AX416" s="15" t="s">
        <v>83</v>
      </c>
      <c r="AY416" s="271" t="s">
        <v>129</v>
      </c>
    </row>
    <row r="417" s="2" customFormat="1" ht="16.5" customHeight="1">
      <c r="A417" s="38"/>
      <c r="B417" s="39"/>
      <c r="C417" s="272" t="s">
        <v>503</v>
      </c>
      <c r="D417" s="272" t="s">
        <v>348</v>
      </c>
      <c r="E417" s="273" t="s">
        <v>504</v>
      </c>
      <c r="F417" s="274" t="s">
        <v>505</v>
      </c>
      <c r="G417" s="275" t="s">
        <v>234</v>
      </c>
      <c r="H417" s="276">
        <v>117</v>
      </c>
      <c r="I417" s="277"/>
      <c r="J417" s="278">
        <f>ROUND(I417*H417,2)</f>
        <v>0</v>
      </c>
      <c r="K417" s="274" t="s">
        <v>135</v>
      </c>
      <c r="L417" s="279"/>
      <c r="M417" s="280" t="s">
        <v>1</v>
      </c>
      <c r="N417" s="281" t="s">
        <v>41</v>
      </c>
      <c r="O417" s="91"/>
      <c r="P417" s="235">
        <f>O417*H417</f>
        <v>0</v>
      </c>
      <c r="Q417" s="235">
        <v>0.031</v>
      </c>
      <c r="R417" s="235">
        <f>Q417*H417</f>
        <v>3.6269999999999998</v>
      </c>
      <c r="S417" s="235">
        <v>0</v>
      </c>
      <c r="T417" s="23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506</v>
      </c>
      <c r="AT417" s="237" t="s">
        <v>348</v>
      </c>
      <c r="AU417" s="237" t="s">
        <v>85</v>
      </c>
      <c r="AY417" s="17" t="s">
        <v>129</v>
      </c>
      <c r="BE417" s="238">
        <f>IF(N417="základní",J417,0)</f>
        <v>0</v>
      </c>
      <c r="BF417" s="238">
        <f>IF(N417="snížená",J417,0)</f>
        <v>0</v>
      </c>
      <c r="BG417" s="238">
        <f>IF(N417="zákl. přenesená",J417,0)</f>
        <v>0</v>
      </c>
      <c r="BH417" s="238">
        <f>IF(N417="sníž. přenesená",J417,0)</f>
        <v>0</v>
      </c>
      <c r="BI417" s="238">
        <f>IF(N417="nulová",J417,0)</f>
        <v>0</v>
      </c>
      <c r="BJ417" s="17" t="s">
        <v>83</v>
      </c>
      <c r="BK417" s="238">
        <f>ROUND(I417*H417,2)</f>
        <v>0</v>
      </c>
      <c r="BL417" s="17" t="s">
        <v>506</v>
      </c>
      <c r="BM417" s="237" t="s">
        <v>507</v>
      </c>
    </row>
    <row r="418" s="13" customFormat="1">
      <c r="A418" s="13"/>
      <c r="B418" s="239"/>
      <c r="C418" s="240"/>
      <c r="D418" s="241" t="s">
        <v>138</v>
      </c>
      <c r="E418" s="242" t="s">
        <v>1</v>
      </c>
      <c r="F418" s="243" t="s">
        <v>261</v>
      </c>
      <c r="G418" s="240"/>
      <c r="H418" s="242" t="s">
        <v>1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138</v>
      </c>
      <c r="AU418" s="249" t="s">
        <v>85</v>
      </c>
      <c r="AV418" s="13" t="s">
        <v>83</v>
      </c>
      <c r="AW418" s="13" t="s">
        <v>32</v>
      </c>
      <c r="AX418" s="13" t="s">
        <v>76</v>
      </c>
      <c r="AY418" s="249" t="s">
        <v>129</v>
      </c>
    </row>
    <row r="419" s="14" customFormat="1">
      <c r="A419" s="14"/>
      <c r="B419" s="250"/>
      <c r="C419" s="251"/>
      <c r="D419" s="241" t="s">
        <v>138</v>
      </c>
      <c r="E419" s="252" t="s">
        <v>1</v>
      </c>
      <c r="F419" s="253" t="s">
        <v>508</v>
      </c>
      <c r="G419" s="251"/>
      <c r="H419" s="254">
        <v>117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138</v>
      </c>
      <c r="AU419" s="260" t="s">
        <v>85</v>
      </c>
      <c r="AV419" s="14" t="s">
        <v>85</v>
      </c>
      <c r="AW419" s="14" t="s">
        <v>32</v>
      </c>
      <c r="AX419" s="14" t="s">
        <v>76</v>
      </c>
      <c r="AY419" s="260" t="s">
        <v>129</v>
      </c>
    </row>
    <row r="420" s="15" customFormat="1">
      <c r="A420" s="15"/>
      <c r="B420" s="261"/>
      <c r="C420" s="262"/>
      <c r="D420" s="241" t="s">
        <v>138</v>
      </c>
      <c r="E420" s="263" t="s">
        <v>1</v>
      </c>
      <c r="F420" s="264" t="s">
        <v>141</v>
      </c>
      <c r="G420" s="262"/>
      <c r="H420" s="265">
        <v>117</v>
      </c>
      <c r="I420" s="266"/>
      <c r="J420" s="262"/>
      <c r="K420" s="262"/>
      <c r="L420" s="267"/>
      <c r="M420" s="282"/>
      <c r="N420" s="283"/>
      <c r="O420" s="283"/>
      <c r="P420" s="283"/>
      <c r="Q420" s="283"/>
      <c r="R420" s="283"/>
      <c r="S420" s="283"/>
      <c r="T420" s="28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1" t="s">
        <v>138</v>
      </c>
      <c r="AU420" s="271" t="s">
        <v>85</v>
      </c>
      <c r="AV420" s="15" t="s">
        <v>136</v>
      </c>
      <c r="AW420" s="15" t="s">
        <v>32</v>
      </c>
      <c r="AX420" s="15" t="s">
        <v>83</v>
      </c>
      <c r="AY420" s="271" t="s">
        <v>129</v>
      </c>
    </row>
    <row r="421" s="2" customFormat="1" ht="6.96" customHeight="1">
      <c r="A421" s="38"/>
      <c r="B421" s="66"/>
      <c r="C421" s="67"/>
      <c r="D421" s="67"/>
      <c r="E421" s="67"/>
      <c r="F421" s="67"/>
      <c r="G421" s="67"/>
      <c r="H421" s="67"/>
      <c r="I421" s="67"/>
      <c r="J421" s="67"/>
      <c r="K421" s="67"/>
      <c r="L421" s="44"/>
      <c r="M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</row>
  </sheetData>
  <sheetProtection sheet="1" autoFilter="0" formatColumns="0" formatRows="0" objects="1" scenarios="1" spinCount="100000" saltValue="usU34AbkK8umdAPKXqwEZDeEroKeOyRpIb8kEn4YLZiIu5Nj2B+8b5wE1DNDRVUlUonocnJZO1LybTwL9kTu0A==" hashValue="7HGLuep87bg0BAh1xXiFTL7b+ap0FSkhUoynArqCJE7/oUWXTqxfS76lKCiXhKVmtoLyK+QN5o9WiYy55RgA8Q==" algorithmName="SHA-512" password="CC35"/>
  <autoFilter ref="C126:K42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ulice Na Drahách,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509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ROUND((SUM(BE128:BE619)),  2)</f>
        <v>0</v>
      </c>
      <c r="G35" s="38"/>
      <c r="H35" s="38"/>
      <c r="I35" s="164">
        <v>0.20999999999999999</v>
      </c>
      <c r="J35" s="163">
        <f>ROUND(((SUM(BE128:BE619))*I35),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ROUND((SUM(BF128:BF619)),  2)</f>
        <v>0</v>
      </c>
      <c r="G36" s="38"/>
      <c r="H36" s="38"/>
      <c r="I36" s="164">
        <v>0.12</v>
      </c>
      <c r="J36" s="163">
        <f>ROUND(((SUM(BF128:BF619))*I36),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ROUND((SUM(BG128:BG619)),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ROUND((SUM(BH128:BH619)),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ROUND((SUM(BI128:BI619)),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ulice Na Drahách,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2. 2. 2024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510</v>
      </c>
      <c r="E101" s="196"/>
      <c r="F101" s="196"/>
      <c r="G101" s="196"/>
      <c r="H101" s="196"/>
      <c r="I101" s="196"/>
      <c r="J101" s="197">
        <f>J267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109</v>
      </c>
      <c r="E102" s="196"/>
      <c r="F102" s="196"/>
      <c r="G102" s="196"/>
      <c r="H102" s="196"/>
      <c r="I102" s="196"/>
      <c r="J102" s="197">
        <f>J473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110</v>
      </c>
      <c r="E103" s="196"/>
      <c r="F103" s="196"/>
      <c r="G103" s="196"/>
      <c r="H103" s="196"/>
      <c r="I103" s="196"/>
      <c r="J103" s="197">
        <f>J598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111</v>
      </c>
      <c r="E104" s="196"/>
      <c r="F104" s="196"/>
      <c r="G104" s="196"/>
      <c r="H104" s="196"/>
      <c r="I104" s="196"/>
      <c r="J104" s="197">
        <f>J611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511</v>
      </c>
      <c r="E105" s="191"/>
      <c r="F105" s="191"/>
      <c r="G105" s="191"/>
      <c r="H105" s="191"/>
      <c r="I105" s="191"/>
      <c r="J105" s="192">
        <f>J614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512</v>
      </c>
      <c r="E106" s="196"/>
      <c r="F106" s="196"/>
      <c r="G106" s="196"/>
      <c r="H106" s="196"/>
      <c r="I106" s="196"/>
      <c r="J106" s="197">
        <f>J615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Rekonstrukce ulice Na Drahách, Rychnov nad Kněžnou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98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99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b - návrh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>Rychnov nad Kněžnou</v>
      </c>
      <c r="G122" s="40"/>
      <c r="H122" s="40"/>
      <c r="I122" s="32" t="s">
        <v>22</v>
      </c>
      <c r="J122" s="79" t="str">
        <f>IF(J14="","",J14)</f>
        <v>2. 2. 2024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30</v>
      </c>
      <c r="J124" s="36" t="str">
        <f>E23</f>
        <v>VIAPROJEKT s.r.o. HK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IF(E20="","",E20)</f>
        <v>Vyplň údaj</v>
      </c>
      <c r="G125" s="40"/>
      <c r="H125" s="40"/>
      <c r="I125" s="32" t="s">
        <v>33</v>
      </c>
      <c r="J125" s="36" t="str">
        <f>E26</f>
        <v>B.Burešová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115</v>
      </c>
      <c r="D127" s="202" t="s">
        <v>61</v>
      </c>
      <c r="E127" s="202" t="s">
        <v>57</v>
      </c>
      <c r="F127" s="202" t="s">
        <v>58</v>
      </c>
      <c r="G127" s="202" t="s">
        <v>116</v>
      </c>
      <c r="H127" s="202" t="s">
        <v>117</v>
      </c>
      <c r="I127" s="202" t="s">
        <v>118</v>
      </c>
      <c r="J127" s="202" t="s">
        <v>104</v>
      </c>
      <c r="K127" s="203" t="s">
        <v>119</v>
      </c>
      <c r="L127" s="204"/>
      <c r="M127" s="100" t="s">
        <v>1</v>
      </c>
      <c r="N127" s="101" t="s">
        <v>40</v>
      </c>
      <c r="O127" s="101" t="s">
        <v>120</v>
      </c>
      <c r="P127" s="101" t="s">
        <v>121</v>
      </c>
      <c r="Q127" s="101" t="s">
        <v>122</v>
      </c>
      <c r="R127" s="101" t="s">
        <v>123</v>
      </c>
      <c r="S127" s="101" t="s">
        <v>124</v>
      </c>
      <c r="T127" s="102" t="s">
        <v>125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126</v>
      </c>
      <c r="D128" s="40"/>
      <c r="E128" s="40"/>
      <c r="F128" s="40"/>
      <c r="G128" s="40"/>
      <c r="H128" s="40"/>
      <c r="I128" s="40"/>
      <c r="J128" s="205">
        <f>BK128</f>
        <v>0</v>
      </c>
      <c r="K128" s="40"/>
      <c r="L128" s="44"/>
      <c r="M128" s="103"/>
      <c r="N128" s="206"/>
      <c r="O128" s="104"/>
      <c r="P128" s="207">
        <f>P129+P614</f>
        <v>0</v>
      </c>
      <c r="Q128" s="104"/>
      <c r="R128" s="207">
        <f>R129+R614</f>
        <v>288.837693</v>
      </c>
      <c r="S128" s="104"/>
      <c r="T128" s="208">
        <f>T129+T614</f>
        <v>0.30800000000000005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106</v>
      </c>
      <c r="BK128" s="209">
        <f>BK129+BK614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127</v>
      </c>
      <c r="F129" s="213" t="s">
        <v>128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P130+P267+P473+P598+P611</f>
        <v>0</v>
      </c>
      <c r="Q129" s="218"/>
      <c r="R129" s="219">
        <f>R130+R267+R473+R598+R611</f>
        <v>288.80809299999999</v>
      </c>
      <c r="S129" s="218"/>
      <c r="T129" s="220">
        <f>T130+T267+T473+T598+T611</f>
        <v>0.30800000000000005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76</v>
      </c>
      <c r="AY129" s="221" t="s">
        <v>129</v>
      </c>
      <c r="BK129" s="223">
        <f>BK130+BK267+BK473+BK598+BK611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83</v>
      </c>
      <c r="F130" s="224" t="s">
        <v>130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SUM(P131:P266)</f>
        <v>0</v>
      </c>
      <c r="Q130" s="218"/>
      <c r="R130" s="219">
        <f>SUM(R131:R266)</f>
        <v>47.435831</v>
      </c>
      <c r="S130" s="218"/>
      <c r="T130" s="220">
        <f>SUM(T131:T266)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83</v>
      </c>
      <c r="AY130" s="221" t="s">
        <v>129</v>
      </c>
      <c r="BK130" s="223">
        <f>SUM(BK131:BK266)</f>
        <v>0</v>
      </c>
    </row>
    <row r="131" s="2" customFormat="1" ht="21.75" customHeight="1">
      <c r="A131" s="38"/>
      <c r="B131" s="39"/>
      <c r="C131" s="226" t="s">
        <v>83</v>
      </c>
      <c r="D131" s="226" t="s">
        <v>131</v>
      </c>
      <c r="E131" s="227" t="s">
        <v>513</v>
      </c>
      <c r="F131" s="228" t="s">
        <v>514</v>
      </c>
      <c r="G131" s="229" t="s">
        <v>259</v>
      </c>
      <c r="H131" s="230">
        <v>552</v>
      </c>
      <c r="I131" s="231"/>
      <c r="J131" s="232">
        <f>ROUND(I131*H131,2)</f>
        <v>0</v>
      </c>
      <c r="K131" s="228" t="s">
        <v>135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136</v>
      </c>
      <c r="AT131" s="237" t="s">
        <v>131</v>
      </c>
      <c r="AU131" s="237" t="s">
        <v>85</v>
      </c>
      <c r="AY131" s="17" t="s">
        <v>129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136</v>
      </c>
      <c r="BM131" s="237" t="s">
        <v>515</v>
      </c>
    </row>
    <row r="132" s="13" customFormat="1">
      <c r="A132" s="13"/>
      <c r="B132" s="239"/>
      <c r="C132" s="240"/>
      <c r="D132" s="241" t="s">
        <v>138</v>
      </c>
      <c r="E132" s="242" t="s">
        <v>1</v>
      </c>
      <c r="F132" s="243" t="s">
        <v>516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138</v>
      </c>
      <c r="AU132" s="249" t="s">
        <v>85</v>
      </c>
      <c r="AV132" s="13" t="s">
        <v>83</v>
      </c>
      <c r="AW132" s="13" t="s">
        <v>32</v>
      </c>
      <c r="AX132" s="13" t="s">
        <v>76</v>
      </c>
      <c r="AY132" s="249" t="s">
        <v>129</v>
      </c>
    </row>
    <row r="133" s="14" customFormat="1">
      <c r="A133" s="14"/>
      <c r="B133" s="250"/>
      <c r="C133" s="251"/>
      <c r="D133" s="241" t="s">
        <v>138</v>
      </c>
      <c r="E133" s="252" t="s">
        <v>1</v>
      </c>
      <c r="F133" s="253" t="s">
        <v>517</v>
      </c>
      <c r="G133" s="251"/>
      <c r="H133" s="254">
        <v>552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138</v>
      </c>
      <c r="AU133" s="260" t="s">
        <v>85</v>
      </c>
      <c r="AV133" s="14" t="s">
        <v>85</v>
      </c>
      <c r="AW133" s="14" t="s">
        <v>32</v>
      </c>
      <c r="AX133" s="14" t="s">
        <v>76</v>
      </c>
      <c r="AY133" s="260" t="s">
        <v>129</v>
      </c>
    </row>
    <row r="134" s="15" customFormat="1">
      <c r="A134" s="15"/>
      <c r="B134" s="261"/>
      <c r="C134" s="262"/>
      <c r="D134" s="241" t="s">
        <v>138</v>
      </c>
      <c r="E134" s="263" t="s">
        <v>1</v>
      </c>
      <c r="F134" s="264" t="s">
        <v>141</v>
      </c>
      <c r="G134" s="262"/>
      <c r="H134" s="265">
        <v>552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138</v>
      </c>
      <c r="AU134" s="271" t="s">
        <v>85</v>
      </c>
      <c r="AV134" s="15" t="s">
        <v>136</v>
      </c>
      <c r="AW134" s="15" t="s">
        <v>32</v>
      </c>
      <c r="AX134" s="15" t="s">
        <v>83</v>
      </c>
      <c r="AY134" s="271" t="s">
        <v>129</v>
      </c>
    </row>
    <row r="135" s="2" customFormat="1" ht="21.75" customHeight="1">
      <c r="A135" s="38"/>
      <c r="B135" s="39"/>
      <c r="C135" s="226" t="s">
        <v>85</v>
      </c>
      <c r="D135" s="226" t="s">
        <v>131</v>
      </c>
      <c r="E135" s="227" t="s">
        <v>518</v>
      </c>
      <c r="F135" s="228" t="s">
        <v>519</v>
      </c>
      <c r="G135" s="229" t="s">
        <v>259</v>
      </c>
      <c r="H135" s="230">
        <v>3</v>
      </c>
      <c r="I135" s="231"/>
      <c r="J135" s="232">
        <f>ROUND(I135*H135,2)</f>
        <v>0</v>
      </c>
      <c r="K135" s="228" t="s">
        <v>135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136</v>
      </c>
      <c r="AT135" s="237" t="s">
        <v>131</v>
      </c>
      <c r="AU135" s="237" t="s">
        <v>85</v>
      </c>
      <c r="AY135" s="17" t="s">
        <v>129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136</v>
      </c>
      <c r="BM135" s="237" t="s">
        <v>520</v>
      </c>
    </row>
    <row r="136" s="13" customFormat="1">
      <c r="A136" s="13"/>
      <c r="B136" s="239"/>
      <c r="C136" s="240"/>
      <c r="D136" s="241" t="s">
        <v>138</v>
      </c>
      <c r="E136" s="242" t="s">
        <v>1</v>
      </c>
      <c r="F136" s="243" t="s">
        <v>521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138</v>
      </c>
      <c r="AU136" s="249" t="s">
        <v>85</v>
      </c>
      <c r="AV136" s="13" t="s">
        <v>83</v>
      </c>
      <c r="AW136" s="13" t="s">
        <v>32</v>
      </c>
      <c r="AX136" s="13" t="s">
        <v>76</v>
      </c>
      <c r="AY136" s="249" t="s">
        <v>129</v>
      </c>
    </row>
    <row r="137" s="14" customFormat="1">
      <c r="A137" s="14"/>
      <c r="B137" s="250"/>
      <c r="C137" s="251"/>
      <c r="D137" s="241" t="s">
        <v>138</v>
      </c>
      <c r="E137" s="252" t="s">
        <v>1</v>
      </c>
      <c r="F137" s="253" t="s">
        <v>146</v>
      </c>
      <c r="G137" s="251"/>
      <c r="H137" s="254">
        <v>3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138</v>
      </c>
      <c r="AU137" s="260" t="s">
        <v>85</v>
      </c>
      <c r="AV137" s="14" t="s">
        <v>85</v>
      </c>
      <c r="AW137" s="14" t="s">
        <v>32</v>
      </c>
      <c r="AX137" s="14" t="s">
        <v>76</v>
      </c>
      <c r="AY137" s="260" t="s">
        <v>129</v>
      </c>
    </row>
    <row r="138" s="15" customFormat="1">
      <c r="A138" s="15"/>
      <c r="B138" s="261"/>
      <c r="C138" s="262"/>
      <c r="D138" s="241" t="s">
        <v>138</v>
      </c>
      <c r="E138" s="263" t="s">
        <v>1</v>
      </c>
      <c r="F138" s="264" t="s">
        <v>141</v>
      </c>
      <c r="G138" s="262"/>
      <c r="H138" s="265">
        <v>3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138</v>
      </c>
      <c r="AU138" s="271" t="s">
        <v>85</v>
      </c>
      <c r="AV138" s="15" t="s">
        <v>136</v>
      </c>
      <c r="AW138" s="15" t="s">
        <v>32</v>
      </c>
      <c r="AX138" s="15" t="s">
        <v>83</v>
      </c>
      <c r="AY138" s="271" t="s">
        <v>129</v>
      </c>
    </row>
    <row r="139" s="2" customFormat="1" ht="16.5" customHeight="1">
      <c r="A139" s="38"/>
      <c r="B139" s="39"/>
      <c r="C139" s="226" t="s">
        <v>146</v>
      </c>
      <c r="D139" s="226" t="s">
        <v>131</v>
      </c>
      <c r="E139" s="227" t="s">
        <v>264</v>
      </c>
      <c r="F139" s="228" t="s">
        <v>265</v>
      </c>
      <c r="G139" s="229" t="s">
        <v>259</v>
      </c>
      <c r="H139" s="230">
        <v>55.200000000000003</v>
      </c>
      <c r="I139" s="231"/>
      <c r="J139" s="232">
        <f>ROUND(I139*H139,2)</f>
        <v>0</v>
      </c>
      <c r="K139" s="228" t="s">
        <v>135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136</v>
      </c>
      <c r="AT139" s="237" t="s">
        <v>131</v>
      </c>
      <c r="AU139" s="237" t="s">
        <v>85</v>
      </c>
      <c r="AY139" s="17" t="s">
        <v>129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136</v>
      </c>
      <c r="BM139" s="237" t="s">
        <v>522</v>
      </c>
    </row>
    <row r="140" s="13" customFormat="1">
      <c r="A140" s="13"/>
      <c r="B140" s="239"/>
      <c r="C140" s="240"/>
      <c r="D140" s="241" t="s">
        <v>138</v>
      </c>
      <c r="E140" s="242" t="s">
        <v>1</v>
      </c>
      <c r="F140" s="243" t="s">
        <v>523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138</v>
      </c>
      <c r="AU140" s="249" t="s">
        <v>85</v>
      </c>
      <c r="AV140" s="13" t="s">
        <v>83</v>
      </c>
      <c r="AW140" s="13" t="s">
        <v>32</v>
      </c>
      <c r="AX140" s="13" t="s">
        <v>76</v>
      </c>
      <c r="AY140" s="249" t="s">
        <v>129</v>
      </c>
    </row>
    <row r="141" s="14" customFormat="1">
      <c r="A141" s="14"/>
      <c r="B141" s="250"/>
      <c r="C141" s="251"/>
      <c r="D141" s="241" t="s">
        <v>138</v>
      </c>
      <c r="E141" s="252" t="s">
        <v>1</v>
      </c>
      <c r="F141" s="253" t="s">
        <v>524</v>
      </c>
      <c r="G141" s="251"/>
      <c r="H141" s="254">
        <v>55.200000000000003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138</v>
      </c>
      <c r="AU141" s="260" t="s">
        <v>85</v>
      </c>
      <c r="AV141" s="14" t="s">
        <v>85</v>
      </c>
      <c r="AW141" s="14" t="s">
        <v>32</v>
      </c>
      <c r="AX141" s="14" t="s">
        <v>76</v>
      </c>
      <c r="AY141" s="260" t="s">
        <v>129</v>
      </c>
    </row>
    <row r="142" s="15" customFormat="1">
      <c r="A142" s="15"/>
      <c r="B142" s="261"/>
      <c r="C142" s="262"/>
      <c r="D142" s="241" t="s">
        <v>138</v>
      </c>
      <c r="E142" s="263" t="s">
        <v>1</v>
      </c>
      <c r="F142" s="264" t="s">
        <v>141</v>
      </c>
      <c r="G142" s="262"/>
      <c r="H142" s="265">
        <v>55.200000000000003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138</v>
      </c>
      <c r="AU142" s="271" t="s">
        <v>85</v>
      </c>
      <c r="AV142" s="15" t="s">
        <v>136</v>
      </c>
      <c r="AW142" s="15" t="s">
        <v>32</v>
      </c>
      <c r="AX142" s="15" t="s">
        <v>83</v>
      </c>
      <c r="AY142" s="271" t="s">
        <v>129</v>
      </c>
    </row>
    <row r="143" s="2" customFormat="1" ht="16.5" customHeight="1">
      <c r="A143" s="38"/>
      <c r="B143" s="39"/>
      <c r="C143" s="226" t="s">
        <v>136</v>
      </c>
      <c r="D143" s="226" t="s">
        <v>131</v>
      </c>
      <c r="E143" s="227" t="s">
        <v>264</v>
      </c>
      <c r="F143" s="228" t="s">
        <v>265</v>
      </c>
      <c r="G143" s="229" t="s">
        <v>259</v>
      </c>
      <c r="H143" s="230">
        <v>3</v>
      </c>
      <c r="I143" s="231"/>
      <c r="J143" s="232">
        <f>ROUND(I143*H143,2)</f>
        <v>0</v>
      </c>
      <c r="K143" s="228" t="s">
        <v>135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136</v>
      </c>
      <c r="AT143" s="237" t="s">
        <v>131</v>
      </c>
      <c r="AU143" s="237" t="s">
        <v>85</v>
      </c>
      <c r="AY143" s="17" t="s">
        <v>129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136</v>
      </c>
      <c r="BM143" s="237" t="s">
        <v>525</v>
      </c>
    </row>
    <row r="144" s="13" customFormat="1">
      <c r="A144" s="13"/>
      <c r="B144" s="239"/>
      <c r="C144" s="240"/>
      <c r="D144" s="241" t="s">
        <v>138</v>
      </c>
      <c r="E144" s="242" t="s">
        <v>1</v>
      </c>
      <c r="F144" s="243" t="s">
        <v>526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85</v>
      </c>
      <c r="AV144" s="13" t="s">
        <v>83</v>
      </c>
      <c r="AW144" s="13" t="s">
        <v>32</v>
      </c>
      <c r="AX144" s="13" t="s">
        <v>76</v>
      </c>
      <c r="AY144" s="249" t="s">
        <v>129</v>
      </c>
    </row>
    <row r="145" s="14" customFormat="1">
      <c r="A145" s="14"/>
      <c r="B145" s="250"/>
      <c r="C145" s="251"/>
      <c r="D145" s="241" t="s">
        <v>138</v>
      </c>
      <c r="E145" s="252" t="s">
        <v>1</v>
      </c>
      <c r="F145" s="253" t="s">
        <v>146</v>
      </c>
      <c r="G145" s="251"/>
      <c r="H145" s="254">
        <v>3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138</v>
      </c>
      <c r="AU145" s="260" t="s">
        <v>85</v>
      </c>
      <c r="AV145" s="14" t="s">
        <v>85</v>
      </c>
      <c r="AW145" s="14" t="s">
        <v>32</v>
      </c>
      <c r="AX145" s="14" t="s">
        <v>76</v>
      </c>
      <c r="AY145" s="260" t="s">
        <v>129</v>
      </c>
    </row>
    <row r="146" s="15" customFormat="1">
      <c r="A146" s="15"/>
      <c r="B146" s="261"/>
      <c r="C146" s="262"/>
      <c r="D146" s="241" t="s">
        <v>138</v>
      </c>
      <c r="E146" s="263" t="s">
        <v>1</v>
      </c>
      <c r="F146" s="264" t="s">
        <v>141</v>
      </c>
      <c r="G146" s="262"/>
      <c r="H146" s="265">
        <v>3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138</v>
      </c>
      <c r="AU146" s="271" t="s">
        <v>85</v>
      </c>
      <c r="AV146" s="15" t="s">
        <v>136</v>
      </c>
      <c r="AW146" s="15" t="s">
        <v>32</v>
      </c>
      <c r="AX146" s="15" t="s">
        <v>83</v>
      </c>
      <c r="AY146" s="271" t="s">
        <v>129</v>
      </c>
    </row>
    <row r="147" s="2" customFormat="1" ht="21.75" customHeight="1">
      <c r="A147" s="38"/>
      <c r="B147" s="39"/>
      <c r="C147" s="226" t="s">
        <v>158</v>
      </c>
      <c r="D147" s="226" t="s">
        <v>131</v>
      </c>
      <c r="E147" s="227" t="s">
        <v>294</v>
      </c>
      <c r="F147" s="228" t="s">
        <v>295</v>
      </c>
      <c r="G147" s="229" t="s">
        <v>259</v>
      </c>
      <c r="H147" s="230">
        <v>22</v>
      </c>
      <c r="I147" s="231"/>
      <c r="J147" s="232">
        <f>ROUND(I147*H147,2)</f>
        <v>0</v>
      </c>
      <c r="K147" s="228" t="s">
        <v>135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136</v>
      </c>
      <c r="AT147" s="237" t="s">
        <v>131</v>
      </c>
      <c r="AU147" s="237" t="s">
        <v>85</v>
      </c>
      <c r="AY147" s="17" t="s">
        <v>129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136</v>
      </c>
      <c r="BM147" s="237" t="s">
        <v>527</v>
      </c>
    </row>
    <row r="148" s="13" customFormat="1">
      <c r="A148" s="13"/>
      <c r="B148" s="239"/>
      <c r="C148" s="240"/>
      <c r="D148" s="241" t="s">
        <v>138</v>
      </c>
      <c r="E148" s="242" t="s">
        <v>1</v>
      </c>
      <c r="F148" s="243" t="s">
        <v>528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85</v>
      </c>
      <c r="AV148" s="13" t="s">
        <v>83</v>
      </c>
      <c r="AW148" s="13" t="s">
        <v>32</v>
      </c>
      <c r="AX148" s="13" t="s">
        <v>76</v>
      </c>
      <c r="AY148" s="249" t="s">
        <v>129</v>
      </c>
    </row>
    <row r="149" s="14" customFormat="1">
      <c r="A149" s="14"/>
      <c r="B149" s="250"/>
      <c r="C149" s="251"/>
      <c r="D149" s="241" t="s">
        <v>138</v>
      </c>
      <c r="E149" s="252" t="s">
        <v>1</v>
      </c>
      <c r="F149" s="253" t="s">
        <v>298</v>
      </c>
      <c r="G149" s="251"/>
      <c r="H149" s="254">
        <v>22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138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129</v>
      </c>
    </row>
    <row r="150" s="15" customFormat="1">
      <c r="A150" s="15"/>
      <c r="B150" s="261"/>
      <c r="C150" s="262"/>
      <c r="D150" s="241" t="s">
        <v>138</v>
      </c>
      <c r="E150" s="263" t="s">
        <v>1</v>
      </c>
      <c r="F150" s="264" t="s">
        <v>141</v>
      </c>
      <c r="G150" s="262"/>
      <c r="H150" s="265">
        <v>22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138</v>
      </c>
      <c r="AU150" s="271" t="s">
        <v>85</v>
      </c>
      <c r="AV150" s="15" t="s">
        <v>136</v>
      </c>
      <c r="AW150" s="15" t="s">
        <v>32</v>
      </c>
      <c r="AX150" s="15" t="s">
        <v>83</v>
      </c>
      <c r="AY150" s="271" t="s">
        <v>129</v>
      </c>
    </row>
    <row r="151" s="2" customFormat="1" ht="21.75" customHeight="1">
      <c r="A151" s="38"/>
      <c r="B151" s="39"/>
      <c r="C151" s="226" t="s">
        <v>161</v>
      </c>
      <c r="D151" s="226" t="s">
        <v>131</v>
      </c>
      <c r="E151" s="227" t="s">
        <v>300</v>
      </c>
      <c r="F151" s="228" t="s">
        <v>301</v>
      </c>
      <c r="G151" s="229" t="s">
        <v>259</v>
      </c>
      <c r="H151" s="230">
        <v>552</v>
      </c>
      <c r="I151" s="231"/>
      <c r="J151" s="232">
        <f>ROUND(I151*H151,2)</f>
        <v>0</v>
      </c>
      <c r="K151" s="228" t="s">
        <v>135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136</v>
      </c>
      <c r="AT151" s="237" t="s">
        <v>131</v>
      </c>
      <c r="AU151" s="237" t="s">
        <v>85</v>
      </c>
      <c r="AY151" s="17" t="s">
        <v>129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136</v>
      </c>
      <c r="BM151" s="237" t="s">
        <v>529</v>
      </c>
    </row>
    <row r="152" s="13" customFormat="1">
      <c r="A152" s="13"/>
      <c r="B152" s="239"/>
      <c r="C152" s="240"/>
      <c r="D152" s="241" t="s">
        <v>138</v>
      </c>
      <c r="E152" s="242" t="s">
        <v>1</v>
      </c>
      <c r="F152" s="243" t="s">
        <v>516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138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129</v>
      </c>
    </row>
    <row r="153" s="14" customFormat="1">
      <c r="A153" s="14"/>
      <c r="B153" s="250"/>
      <c r="C153" s="251"/>
      <c r="D153" s="241" t="s">
        <v>138</v>
      </c>
      <c r="E153" s="252" t="s">
        <v>1</v>
      </c>
      <c r="F153" s="253" t="s">
        <v>517</v>
      </c>
      <c r="G153" s="251"/>
      <c r="H153" s="254">
        <v>552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138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129</v>
      </c>
    </row>
    <row r="154" s="15" customFormat="1">
      <c r="A154" s="15"/>
      <c r="B154" s="261"/>
      <c r="C154" s="262"/>
      <c r="D154" s="241" t="s">
        <v>138</v>
      </c>
      <c r="E154" s="263" t="s">
        <v>1</v>
      </c>
      <c r="F154" s="264" t="s">
        <v>141</v>
      </c>
      <c r="G154" s="262"/>
      <c r="H154" s="265">
        <v>552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138</v>
      </c>
      <c r="AU154" s="271" t="s">
        <v>85</v>
      </c>
      <c r="AV154" s="15" t="s">
        <v>136</v>
      </c>
      <c r="AW154" s="15" t="s">
        <v>32</v>
      </c>
      <c r="AX154" s="15" t="s">
        <v>83</v>
      </c>
      <c r="AY154" s="271" t="s">
        <v>129</v>
      </c>
    </row>
    <row r="155" s="2" customFormat="1" ht="21.75" customHeight="1">
      <c r="A155" s="38"/>
      <c r="B155" s="39"/>
      <c r="C155" s="226" t="s">
        <v>167</v>
      </c>
      <c r="D155" s="226" t="s">
        <v>131</v>
      </c>
      <c r="E155" s="227" t="s">
        <v>300</v>
      </c>
      <c r="F155" s="228" t="s">
        <v>301</v>
      </c>
      <c r="G155" s="229" t="s">
        <v>259</v>
      </c>
      <c r="H155" s="230">
        <v>23</v>
      </c>
      <c r="I155" s="231"/>
      <c r="J155" s="232">
        <f>ROUND(I155*H155,2)</f>
        <v>0</v>
      </c>
      <c r="K155" s="228" t="s">
        <v>135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136</v>
      </c>
      <c r="AT155" s="237" t="s">
        <v>131</v>
      </c>
      <c r="AU155" s="237" t="s">
        <v>85</v>
      </c>
      <c r="AY155" s="17" t="s">
        <v>129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136</v>
      </c>
      <c r="BM155" s="237" t="s">
        <v>530</v>
      </c>
    </row>
    <row r="156" s="13" customFormat="1">
      <c r="A156" s="13"/>
      <c r="B156" s="239"/>
      <c r="C156" s="240"/>
      <c r="D156" s="241" t="s">
        <v>138</v>
      </c>
      <c r="E156" s="242" t="s">
        <v>1</v>
      </c>
      <c r="F156" s="243" t="s">
        <v>531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138</v>
      </c>
      <c r="AU156" s="249" t="s">
        <v>85</v>
      </c>
      <c r="AV156" s="13" t="s">
        <v>83</v>
      </c>
      <c r="AW156" s="13" t="s">
        <v>32</v>
      </c>
      <c r="AX156" s="13" t="s">
        <v>76</v>
      </c>
      <c r="AY156" s="249" t="s">
        <v>129</v>
      </c>
    </row>
    <row r="157" s="14" customFormat="1">
      <c r="A157" s="14"/>
      <c r="B157" s="250"/>
      <c r="C157" s="251"/>
      <c r="D157" s="241" t="s">
        <v>138</v>
      </c>
      <c r="E157" s="252" t="s">
        <v>1</v>
      </c>
      <c r="F157" s="253" t="s">
        <v>244</v>
      </c>
      <c r="G157" s="251"/>
      <c r="H157" s="254">
        <v>23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138</v>
      </c>
      <c r="AU157" s="260" t="s">
        <v>85</v>
      </c>
      <c r="AV157" s="14" t="s">
        <v>85</v>
      </c>
      <c r="AW157" s="14" t="s">
        <v>32</v>
      </c>
      <c r="AX157" s="14" t="s">
        <v>76</v>
      </c>
      <c r="AY157" s="260" t="s">
        <v>129</v>
      </c>
    </row>
    <row r="158" s="15" customFormat="1">
      <c r="A158" s="15"/>
      <c r="B158" s="261"/>
      <c r="C158" s="262"/>
      <c r="D158" s="241" t="s">
        <v>138</v>
      </c>
      <c r="E158" s="263" t="s">
        <v>1</v>
      </c>
      <c r="F158" s="264" t="s">
        <v>141</v>
      </c>
      <c r="G158" s="262"/>
      <c r="H158" s="265">
        <v>23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1" t="s">
        <v>138</v>
      </c>
      <c r="AU158" s="271" t="s">
        <v>85</v>
      </c>
      <c r="AV158" s="15" t="s">
        <v>136</v>
      </c>
      <c r="AW158" s="15" t="s">
        <v>32</v>
      </c>
      <c r="AX158" s="15" t="s">
        <v>83</v>
      </c>
      <c r="AY158" s="271" t="s">
        <v>129</v>
      </c>
    </row>
    <row r="159" s="2" customFormat="1" ht="21.75" customHeight="1">
      <c r="A159" s="38"/>
      <c r="B159" s="39"/>
      <c r="C159" s="226" t="s">
        <v>171</v>
      </c>
      <c r="D159" s="226" t="s">
        <v>131</v>
      </c>
      <c r="E159" s="227" t="s">
        <v>300</v>
      </c>
      <c r="F159" s="228" t="s">
        <v>301</v>
      </c>
      <c r="G159" s="229" t="s">
        <v>259</v>
      </c>
      <c r="H159" s="230">
        <v>0.108</v>
      </c>
      <c r="I159" s="231"/>
      <c r="J159" s="232">
        <f>ROUND(I159*H159,2)</f>
        <v>0</v>
      </c>
      <c r="K159" s="228" t="s">
        <v>135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136</v>
      </c>
      <c r="AT159" s="237" t="s">
        <v>131</v>
      </c>
      <c r="AU159" s="237" t="s">
        <v>85</v>
      </c>
      <c r="AY159" s="17" t="s">
        <v>129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136</v>
      </c>
      <c r="BM159" s="237" t="s">
        <v>532</v>
      </c>
    </row>
    <row r="160" s="13" customFormat="1">
      <c r="A160" s="13"/>
      <c r="B160" s="239"/>
      <c r="C160" s="240"/>
      <c r="D160" s="241" t="s">
        <v>138</v>
      </c>
      <c r="E160" s="242" t="s">
        <v>1</v>
      </c>
      <c r="F160" s="243" t="s">
        <v>533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138</v>
      </c>
      <c r="AU160" s="249" t="s">
        <v>85</v>
      </c>
      <c r="AV160" s="13" t="s">
        <v>83</v>
      </c>
      <c r="AW160" s="13" t="s">
        <v>32</v>
      </c>
      <c r="AX160" s="13" t="s">
        <v>76</v>
      </c>
      <c r="AY160" s="249" t="s">
        <v>129</v>
      </c>
    </row>
    <row r="161" s="14" customFormat="1">
      <c r="A161" s="14"/>
      <c r="B161" s="250"/>
      <c r="C161" s="251"/>
      <c r="D161" s="241" t="s">
        <v>138</v>
      </c>
      <c r="E161" s="252" t="s">
        <v>1</v>
      </c>
      <c r="F161" s="253" t="s">
        <v>534</v>
      </c>
      <c r="G161" s="251"/>
      <c r="H161" s="254">
        <v>0.108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138</v>
      </c>
      <c r="AU161" s="260" t="s">
        <v>85</v>
      </c>
      <c r="AV161" s="14" t="s">
        <v>85</v>
      </c>
      <c r="AW161" s="14" t="s">
        <v>32</v>
      </c>
      <c r="AX161" s="14" t="s">
        <v>76</v>
      </c>
      <c r="AY161" s="260" t="s">
        <v>129</v>
      </c>
    </row>
    <row r="162" s="15" customFormat="1">
      <c r="A162" s="15"/>
      <c r="B162" s="261"/>
      <c r="C162" s="262"/>
      <c r="D162" s="241" t="s">
        <v>138</v>
      </c>
      <c r="E162" s="263" t="s">
        <v>1</v>
      </c>
      <c r="F162" s="264" t="s">
        <v>141</v>
      </c>
      <c r="G162" s="262"/>
      <c r="H162" s="265">
        <v>0.108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138</v>
      </c>
      <c r="AU162" s="271" t="s">
        <v>85</v>
      </c>
      <c r="AV162" s="15" t="s">
        <v>136</v>
      </c>
      <c r="AW162" s="15" t="s">
        <v>32</v>
      </c>
      <c r="AX162" s="15" t="s">
        <v>83</v>
      </c>
      <c r="AY162" s="271" t="s">
        <v>129</v>
      </c>
    </row>
    <row r="163" s="2" customFormat="1" ht="21.75" customHeight="1">
      <c r="A163" s="38"/>
      <c r="B163" s="39"/>
      <c r="C163" s="226" t="s">
        <v>175</v>
      </c>
      <c r="D163" s="226" t="s">
        <v>131</v>
      </c>
      <c r="E163" s="227" t="s">
        <v>300</v>
      </c>
      <c r="F163" s="228" t="s">
        <v>301</v>
      </c>
      <c r="G163" s="229" t="s">
        <v>259</v>
      </c>
      <c r="H163" s="230">
        <v>0.053999999999999999</v>
      </c>
      <c r="I163" s="231"/>
      <c r="J163" s="232">
        <f>ROUND(I163*H163,2)</f>
        <v>0</v>
      </c>
      <c r="K163" s="228" t="s">
        <v>135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136</v>
      </c>
      <c r="AT163" s="237" t="s">
        <v>131</v>
      </c>
      <c r="AU163" s="237" t="s">
        <v>85</v>
      </c>
      <c r="AY163" s="17" t="s">
        <v>129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136</v>
      </c>
      <c r="BM163" s="237" t="s">
        <v>535</v>
      </c>
    </row>
    <row r="164" s="13" customFormat="1">
      <c r="A164" s="13"/>
      <c r="B164" s="239"/>
      <c r="C164" s="240"/>
      <c r="D164" s="241" t="s">
        <v>138</v>
      </c>
      <c r="E164" s="242" t="s">
        <v>1</v>
      </c>
      <c r="F164" s="243" t="s">
        <v>536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138</v>
      </c>
      <c r="AU164" s="249" t="s">
        <v>85</v>
      </c>
      <c r="AV164" s="13" t="s">
        <v>83</v>
      </c>
      <c r="AW164" s="13" t="s">
        <v>32</v>
      </c>
      <c r="AX164" s="13" t="s">
        <v>76</v>
      </c>
      <c r="AY164" s="249" t="s">
        <v>129</v>
      </c>
    </row>
    <row r="165" s="14" customFormat="1">
      <c r="A165" s="14"/>
      <c r="B165" s="250"/>
      <c r="C165" s="251"/>
      <c r="D165" s="241" t="s">
        <v>138</v>
      </c>
      <c r="E165" s="252" t="s">
        <v>1</v>
      </c>
      <c r="F165" s="253" t="s">
        <v>537</v>
      </c>
      <c r="G165" s="251"/>
      <c r="H165" s="254">
        <v>0.053999999999999999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138</v>
      </c>
      <c r="AU165" s="260" t="s">
        <v>85</v>
      </c>
      <c r="AV165" s="14" t="s">
        <v>85</v>
      </c>
      <c r="AW165" s="14" t="s">
        <v>32</v>
      </c>
      <c r="AX165" s="14" t="s">
        <v>76</v>
      </c>
      <c r="AY165" s="260" t="s">
        <v>129</v>
      </c>
    </row>
    <row r="166" s="15" customFormat="1">
      <c r="A166" s="15"/>
      <c r="B166" s="261"/>
      <c r="C166" s="262"/>
      <c r="D166" s="241" t="s">
        <v>138</v>
      </c>
      <c r="E166" s="263" t="s">
        <v>1</v>
      </c>
      <c r="F166" s="264" t="s">
        <v>141</v>
      </c>
      <c r="G166" s="262"/>
      <c r="H166" s="265">
        <v>0.053999999999999999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138</v>
      </c>
      <c r="AU166" s="271" t="s">
        <v>85</v>
      </c>
      <c r="AV166" s="15" t="s">
        <v>136</v>
      </c>
      <c r="AW166" s="15" t="s">
        <v>32</v>
      </c>
      <c r="AX166" s="15" t="s">
        <v>83</v>
      </c>
      <c r="AY166" s="271" t="s">
        <v>129</v>
      </c>
    </row>
    <row r="167" s="2" customFormat="1" ht="21.75" customHeight="1">
      <c r="A167" s="38"/>
      <c r="B167" s="39"/>
      <c r="C167" s="226" t="s">
        <v>140</v>
      </c>
      <c r="D167" s="226" t="s">
        <v>131</v>
      </c>
      <c r="E167" s="227" t="s">
        <v>300</v>
      </c>
      <c r="F167" s="228" t="s">
        <v>301</v>
      </c>
      <c r="G167" s="229" t="s">
        <v>259</v>
      </c>
      <c r="H167" s="230">
        <v>3.3500000000000001</v>
      </c>
      <c r="I167" s="231"/>
      <c r="J167" s="232">
        <f>ROUND(I167*H167,2)</f>
        <v>0</v>
      </c>
      <c r="K167" s="228" t="s">
        <v>135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136</v>
      </c>
      <c r="AT167" s="237" t="s">
        <v>131</v>
      </c>
      <c r="AU167" s="237" t="s">
        <v>85</v>
      </c>
      <c r="AY167" s="17" t="s">
        <v>129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136</v>
      </c>
      <c r="BM167" s="237" t="s">
        <v>538</v>
      </c>
    </row>
    <row r="168" s="13" customFormat="1">
      <c r="A168" s="13"/>
      <c r="B168" s="239"/>
      <c r="C168" s="240"/>
      <c r="D168" s="241" t="s">
        <v>138</v>
      </c>
      <c r="E168" s="242" t="s">
        <v>1</v>
      </c>
      <c r="F168" s="243" t="s">
        <v>539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138</v>
      </c>
      <c r="AU168" s="249" t="s">
        <v>85</v>
      </c>
      <c r="AV168" s="13" t="s">
        <v>83</v>
      </c>
      <c r="AW168" s="13" t="s">
        <v>32</v>
      </c>
      <c r="AX168" s="13" t="s">
        <v>76</v>
      </c>
      <c r="AY168" s="249" t="s">
        <v>129</v>
      </c>
    </row>
    <row r="169" s="14" customFormat="1">
      <c r="A169" s="14"/>
      <c r="B169" s="250"/>
      <c r="C169" s="251"/>
      <c r="D169" s="241" t="s">
        <v>138</v>
      </c>
      <c r="E169" s="252" t="s">
        <v>1</v>
      </c>
      <c r="F169" s="253" t="s">
        <v>540</v>
      </c>
      <c r="G169" s="251"/>
      <c r="H169" s="254">
        <v>3.3500000000000001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138</v>
      </c>
      <c r="AU169" s="260" t="s">
        <v>85</v>
      </c>
      <c r="AV169" s="14" t="s">
        <v>85</v>
      </c>
      <c r="AW169" s="14" t="s">
        <v>32</v>
      </c>
      <c r="AX169" s="14" t="s">
        <v>76</v>
      </c>
      <c r="AY169" s="260" t="s">
        <v>129</v>
      </c>
    </row>
    <row r="170" s="15" customFormat="1">
      <c r="A170" s="15"/>
      <c r="B170" s="261"/>
      <c r="C170" s="262"/>
      <c r="D170" s="241" t="s">
        <v>138</v>
      </c>
      <c r="E170" s="263" t="s">
        <v>1</v>
      </c>
      <c r="F170" s="264" t="s">
        <v>141</v>
      </c>
      <c r="G170" s="262"/>
      <c r="H170" s="265">
        <v>3.3500000000000001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138</v>
      </c>
      <c r="AU170" s="271" t="s">
        <v>85</v>
      </c>
      <c r="AV170" s="15" t="s">
        <v>136</v>
      </c>
      <c r="AW170" s="15" t="s">
        <v>32</v>
      </c>
      <c r="AX170" s="15" t="s">
        <v>83</v>
      </c>
      <c r="AY170" s="271" t="s">
        <v>129</v>
      </c>
    </row>
    <row r="171" s="2" customFormat="1" ht="24.15" customHeight="1">
      <c r="A171" s="38"/>
      <c r="B171" s="39"/>
      <c r="C171" s="226" t="s">
        <v>183</v>
      </c>
      <c r="D171" s="226" t="s">
        <v>131</v>
      </c>
      <c r="E171" s="227" t="s">
        <v>305</v>
      </c>
      <c r="F171" s="228" t="s">
        <v>306</v>
      </c>
      <c r="G171" s="229" t="s">
        <v>259</v>
      </c>
      <c r="H171" s="230">
        <v>2760</v>
      </c>
      <c r="I171" s="231"/>
      <c r="J171" s="232">
        <f>ROUND(I171*H171,2)</f>
        <v>0</v>
      </c>
      <c r="K171" s="228" t="s">
        <v>135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136</v>
      </c>
      <c r="AT171" s="237" t="s">
        <v>131</v>
      </c>
      <c r="AU171" s="237" t="s">
        <v>85</v>
      </c>
      <c r="AY171" s="17" t="s">
        <v>129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136</v>
      </c>
      <c r="BM171" s="237" t="s">
        <v>541</v>
      </c>
    </row>
    <row r="172" s="13" customFormat="1">
      <c r="A172" s="13"/>
      <c r="B172" s="239"/>
      <c r="C172" s="240"/>
      <c r="D172" s="241" t="s">
        <v>138</v>
      </c>
      <c r="E172" s="242" t="s">
        <v>1</v>
      </c>
      <c r="F172" s="243" t="s">
        <v>542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138</v>
      </c>
      <c r="AU172" s="249" t="s">
        <v>85</v>
      </c>
      <c r="AV172" s="13" t="s">
        <v>83</v>
      </c>
      <c r="AW172" s="13" t="s">
        <v>32</v>
      </c>
      <c r="AX172" s="13" t="s">
        <v>76</v>
      </c>
      <c r="AY172" s="249" t="s">
        <v>129</v>
      </c>
    </row>
    <row r="173" s="14" customFormat="1">
      <c r="A173" s="14"/>
      <c r="B173" s="250"/>
      <c r="C173" s="251"/>
      <c r="D173" s="241" t="s">
        <v>138</v>
      </c>
      <c r="E173" s="252" t="s">
        <v>1</v>
      </c>
      <c r="F173" s="253" t="s">
        <v>543</v>
      </c>
      <c r="G173" s="251"/>
      <c r="H173" s="254">
        <v>2760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138</v>
      </c>
      <c r="AU173" s="260" t="s">
        <v>85</v>
      </c>
      <c r="AV173" s="14" t="s">
        <v>85</v>
      </c>
      <c r="AW173" s="14" t="s">
        <v>32</v>
      </c>
      <c r="AX173" s="14" t="s">
        <v>76</v>
      </c>
      <c r="AY173" s="260" t="s">
        <v>129</v>
      </c>
    </row>
    <row r="174" s="15" customFormat="1">
      <c r="A174" s="15"/>
      <c r="B174" s="261"/>
      <c r="C174" s="262"/>
      <c r="D174" s="241" t="s">
        <v>138</v>
      </c>
      <c r="E174" s="263" t="s">
        <v>1</v>
      </c>
      <c r="F174" s="264" t="s">
        <v>141</v>
      </c>
      <c r="G174" s="262"/>
      <c r="H174" s="265">
        <v>2760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138</v>
      </c>
      <c r="AU174" s="271" t="s">
        <v>85</v>
      </c>
      <c r="AV174" s="15" t="s">
        <v>136</v>
      </c>
      <c r="AW174" s="15" t="s">
        <v>32</v>
      </c>
      <c r="AX174" s="15" t="s">
        <v>83</v>
      </c>
      <c r="AY174" s="271" t="s">
        <v>129</v>
      </c>
    </row>
    <row r="175" s="2" customFormat="1" ht="24.15" customHeight="1">
      <c r="A175" s="38"/>
      <c r="B175" s="39"/>
      <c r="C175" s="226" t="s">
        <v>8</v>
      </c>
      <c r="D175" s="226" t="s">
        <v>131</v>
      </c>
      <c r="E175" s="227" t="s">
        <v>305</v>
      </c>
      <c r="F175" s="228" t="s">
        <v>306</v>
      </c>
      <c r="G175" s="229" t="s">
        <v>259</v>
      </c>
      <c r="H175" s="230">
        <v>115</v>
      </c>
      <c r="I175" s="231"/>
      <c r="J175" s="232">
        <f>ROUND(I175*H175,2)</f>
        <v>0</v>
      </c>
      <c r="K175" s="228" t="s">
        <v>135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136</v>
      </c>
      <c r="AT175" s="237" t="s">
        <v>131</v>
      </c>
      <c r="AU175" s="237" t="s">
        <v>85</v>
      </c>
      <c r="AY175" s="17" t="s">
        <v>129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136</v>
      </c>
      <c r="BM175" s="237" t="s">
        <v>544</v>
      </c>
    </row>
    <row r="176" s="13" customFormat="1">
      <c r="A176" s="13"/>
      <c r="B176" s="239"/>
      <c r="C176" s="240"/>
      <c r="D176" s="241" t="s">
        <v>138</v>
      </c>
      <c r="E176" s="242" t="s">
        <v>1</v>
      </c>
      <c r="F176" s="243" t="s">
        <v>545</v>
      </c>
      <c r="G176" s="240"/>
      <c r="H176" s="242" t="s">
        <v>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138</v>
      </c>
      <c r="AU176" s="249" t="s">
        <v>85</v>
      </c>
      <c r="AV176" s="13" t="s">
        <v>83</v>
      </c>
      <c r="AW176" s="13" t="s">
        <v>32</v>
      </c>
      <c r="AX176" s="13" t="s">
        <v>76</v>
      </c>
      <c r="AY176" s="249" t="s">
        <v>129</v>
      </c>
    </row>
    <row r="177" s="14" customFormat="1">
      <c r="A177" s="14"/>
      <c r="B177" s="250"/>
      <c r="C177" s="251"/>
      <c r="D177" s="241" t="s">
        <v>138</v>
      </c>
      <c r="E177" s="252" t="s">
        <v>1</v>
      </c>
      <c r="F177" s="253" t="s">
        <v>546</v>
      </c>
      <c r="G177" s="251"/>
      <c r="H177" s="254">
        <v>115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138</v>
      </c>
      <c r="AU177" s="260" t="s">
        <v>85</v>
      </c>
      <c r="AV177" s="14" t="s">
        <v>85</v>
      </c>
      <c r="AW177" s="14" t="s">
        <v>32</v>
      </c>
      <c r="AX177" s="14" t="s">
        <v>76</v>
      </c>
      <c r="AY177" s="260" t="s">
        <v>129</v>
      </c>
    </row>
    <row r="178" s="15" customFormat="1">
      <c r="A178" s="15"/>
      <c r="B178" s="261"/>
      <c r="C178" s="262"/>
      <c r="D178" s="241" t="s">
        <v>138</v>
      </c>
      <c r="E178" s="263" t="s">
        <v>1</v>
      </c>
      <c r="F178" s="264" t="s">
        <v>141</v>
      </c>
      <c r="G178" s="262"/>
      <c r="H178" s="265">
        <v>115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138</v>
      </c>
      <c r="AU178" s="271" t="s">
        <v>85</v>
      </c>
      <c r="AV178" s="15" t="s">
        <v>136</v>
      </c>
      <c r="AW178" s="15" t="s">
        <v>32</v>
      </c>
      <c r="AX178" s="15" t="s">
        <v>83</v>
      </c>
      <c r="AY178" s="271" t="s">
        <v>129</v>
      </c>
    </row>
    <row r="179" s="2" customFormat="1" ht="24.15" customHeight="1">
      <c r="A179" s="38"/>
      <c r="B179" s="39"/>
      <c r="C179" s="226" t="s">
        <v>192</v>
      </c>
      <c r="D179" s="226" t="s">
        <v>131</v>
      </c>
      <c r="E179" s="227" t="s">
        <v>305</v>
      </c>
      <c r="F179" s="228" t="s">
        <v>306</v>
      </c>
      <c r="G179" s="229" t="s">
        <v>259</v>
      </c>
      <c r="H179" s="230">
        <v>0.54000000000000004</v>
      </c>
      <c r="I179" s="231"/>
      <c r="J179" s="232">
        <f>ROUND(I179*H179,2)</f>
        <v>0</v>
      </c>
      <c r="K179" s="228" t="s">
        <v>135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136</v>
      </c>
      <c r="AT179" s="237" t="s">
        <v>131</v>
      </c>
      <c r="AU179" s="237" t="s">
        <v>85</v>
      </c>
      <c r="AY179" s="17" t="s">
        <v>129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136</v>
      </c>
      <c r="BM179" s="237" t="s">
        <v>547</v>
      </c>
    </row>
    <row r="180" s="13" customFormat="1">
      <c r="A180" s="13"/>
      <c r="B180" s="239"/>
      <c r="C180" s="240"/>
      <c r="D180" s="241" t="s">
        <v>138</v>
      </c>
      <c r="E180" s="242" t="s">
        <v>1</v>
      </c>
      <c r="F180" s="243" t="s">
        <v>548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138</v>
      </c>
      <c r="AU180" s="249" t="s">
        <v>85</v>
      </c>
      <c r="AV180" s="13" t="s">
        <v>83</v>
      </c>
      <c r="AW180" s="13" t="s">
        <v>32</v>
      </c>
      <c r="AX180" s="13" t="s">
        <v>76</v>
      </c>
      <c r="AY180" s="249" t="s">
        <v>129</v>
      </c>
    </row>
    <row r="181" s="14" customFormat="1">
      <c r="A181" s="14"/>
      <c r="B181" s="250"/>
      <c r="C181" s="251"/>
      <c r="D181" s="241" t="s">
        <v>138</v>
      </c>
      <c r="E181" s="252" t="s">
        <v>1</v>
      </c>
      <c r="F181" s="253" t="s">
        <v>549</v>
      </c>
      <c r="G181" s="251"/>
      <c r="H181" s="254">
        <v>0.54000000000000004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138</v>
      </c>
      <c r="AU181" s="260" t="s">
        <v>85</v>
      </c>
      <c r="AV181" s="14" t="s">
        <v>85</v>
      </c>
      <c r="AW181" s="14" t="s">
        <v>32</v>
      </c>
      <c r="AX181" s="14" t="s">
        <v>76</v>
      </c>
      <c r="AY181" s="260" t="s">
        <v>129</v>
      </c>
    </row>
    <row r="182" s="15" customFormat="1">
      <c r="A182" s="15"/>
      <c r="B182" s="261"/>
      <c r="C182" s="262"/>
      <c r="D182" s="241" t="s">
        <v>138</v>
      </c>
      <c r="E182" s="263" t="s">
        <v>1</v>
      </c>
      <c r="F182" s="264" t="s">
        <v>141</v>
      </c>
      <c r="G182" s="262"/>
      <c r="H182" s="265">
        <v>0.54000000000000004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1" t="s">
        <v>138</v>
      </c>
      <c r="AU182" s="271" t="s">
        <v>85</v>
      </c>
      <c r="AV182" s="15" t="s">
        <v>136</v>
      </c>
      <c r="AW182" s="15" t="s">
        <v>32</v>
      </c>
      <c r="AX182" s="15" t="s">
        <v>83</v>
      </c>
      <c r="AY182" s="271" t="s">
        <v>129</v>
      </c>
    </row>
    <row r="183" s="2" customFormat="1" ht="24.15" customHeight="1">
      <c r="A183" s="38"/>
      <c r="B183" s="39"/>
      <c r="C183" s="226" t="s">
        <v>197</v>
      </c>
      <c r="D183" s="226" t="s">
        <v>131</v>
      </c>
      <c r="E183" s="227" t="s">
        <v>305</v>
      </c>
      <c r="F183" s="228" t="s">
        <v>306</v>
      </c>
      <c r="G183" s="229" t="s">
        <v>259</v>
      </c>
      <c r="H183" s="230">
        <v>0.27000000000000002</v>
      </c>
      <c r="I183" s="231"/>
      <c r="J183" s="232">
        <f>ROUND(I183*H183,2)</f>
        <v>0</v>
      </c>
      <c r="K183" s="228" t="s">
        <v>135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136</v>
      </c>
      <c r="AT183" s="237" t="s">
        <v>131</v>
      </c>
      <c r="AU183" s="237" t="s">
        <v>85</v>
      </c>
      <c r="AY183" s="17" t="s">
        <v>129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136</v>
      </c>
      <c r="BM183" s="237" t="s">
        <v>550</v>
      </c>
    </row>
    <row r="184" s="13" customFormat="1">
      <c r="A184" s="13"/>
      <c r="B184" s="239"/>
      <c r="C184" s="240"/>
      <c r="D184" s="241" t="s">
        <v>138</v>
      </c>
      <c r="E184" s="242" t="s">
        <v>1</v>
      </c>
      <c r="F184" s="243" t="s">
        <v>551</v>
      </c>
      <c r="G184" s="240"/>
      <c r="H184" s="242" t="s">
        <v>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138</v>
      </c>
      <c r="AU184" s="249" t="s">
        <v>85</v>
      </c>
      <c r="AV184" s="13" t="s">
        <v>83</v>
      </c>
      <c r="AW184" s="13" t="s">
        <v>32</v>
      </c>
      <c r="AX184" s="13" t="s">
        <v>76</v>
      </c>
      <c r="AY184" s="249" t="s">
        <v>129</v>
      </c>
    </row>
    <row r="185" s="14" customFormat="1">
      <c r="A185" s="14"/>
      <c r="B185" s="250"/>
      <c r="C185" s="251"/>
      <c r="D185" s="241" t="s">
        <v>138</v>
      </c>
      <c r="E185" s="252" t="s">
        <v>1</v>
      </c>
      <c r="F185" s="253" t="s">
        <v>552</v>
      </c>
      <c r="G185" s="251"/>
      <c r="H185" s="254">
        <v>0.27000000000000002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138</v>
      </c>
      <c r="AU185" s="260" t="s">
        <v>85</v>
      </c>
      <c r="AV185" s="14" t="s">
        <v>85</v>
      </c>
      <c r="AW185" s="14" t="s">
        <v>32</v>
      </c>
      <c r="AX185" s="14" t="s">
        <v>76</v>
      </c>
      <c r="AY185" s="260" t="s">
        <v>129</v>
      </c>
    </row>
    <row r="186" s="15" customFormat="1">
      <c r="A186" s="15"/>
      <c r="B186" s="261"/>
      <c r="C186" s="262"/>
      <c r="D186" s="241" t="s">
        <v>138</v>
      </c>
      <c r="E186" s="263" t="s">
        <v>1</v>
      </c>
      <c r="F186" s="264" t="s">
        <v>141</v>
      </c>
      <c r="G186" s="262"/>
      <c r="H186" s="265">
        <v>0.27000000000000002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1" t="s">
        <v>138</v>
      </c>
      <c r="AU186" s="271" t="s">
        <v>85</v>
      </c>
      <c r="AV186" s="15" t="s">
        <v>136</v>
      </c>
      <c r="AW186" s="15" t="s">
        <v>32</v>
      </c>
      <c r="AX186" s="15" t="s">
        <v>83</v>
      </c>
      <c r="AY186" s="271" t="s">
        <v>129</v>
      </c>
    </row>
    <row r="187" s="2" customFormat="1" ht="24.15" customHeight="1">
      <c r="A187" s="38"/>
      <c r="B187" s="39"/>
      <c r="C187" s="226" t="s">
        <v>202</v>
      </c>
      <c r="D187" s="226" t="s">
        <v>131</v>
      </c>
      <c r="E187" s="227" t="s">
        <v>305</v>
      </c>
      <c r="F187" s="228" t="s">
        <v>306</v>
      </c>
      <c r="G187" s="229" t="s">
        <v>259</v>
      </c>
      <c r="H187" s="230">
        <v>16.75</v>
      </c>
      <c r="I187" s="231"/>
      <c r="J187" s="232">
        <f>ROUND(I187*H187,2)</f>
        <v>0</v>
      </c>
      <c r="K187" s="228" t="s">
        <v>135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136</v>
      </c>
      <c r="AT187" s="237" t="s">
        <v>131</v>
      </c>
      <c r="AU187" s="237" t="s">
        <v>85</v>
      </c>
      <c r="AY187" s="17" t="s">
        <v>129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136</v>
      </c>
      <c r="BM187" s="237" t="s">
        <v>553</v>
      </c>
    </row>
    <row r="188" s="13" customFormat="1">
      <c r="A188" s="13"/>
      <c r="B188" s="239"/>
      <c r="C188" s="240"/>
      <c r="D188" s="241" t="s">
        <v>138</v>
      </c>
      <c r="E188" s="242" t="s">
        <v>1</v>
      </c>
      <c r="F188" s="243" t="s">
        <v>554</v>
      </c>
      <c r="G188" s="240"/>
      <c r="H188" s="242" t="s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138</v>
      </c>
      <c r="AU188" s="249" t="s">
        <v>85</v>
      </c>
      <c r="AV188" s="13" t="s">
        <v>83</v>
      </c>
      <c r="AW188" s="13" t="s">
        <v>32</v>
      </c>
      <c r="AX188" s="13" t="s">
        <v>76</v>
      </c>
      <c r="AY188" s="249" t="s">
        <v>129</v>
      </c>
    </row>
    <row r="189" s="14" customFormat="1">
      <c r="A189" s="14"/>
      <c r="B189" s="250"/>
      <c r="C189" s="251"/>
      <c r="D189" s="241" t="s">
        <v>138</v>
      </c>
      <c r="E189" s="252" t="s">
        <v>1</v>
      </c>
      <c r="F189" s="253" t="s">
        <v>555</v>
      </c>
      <c r="G189" s="251"/>
      <c r="H189" s="254">
        <v>16.75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138</v>
      </c>
      <c r="AU189" s="260" t="s">
        <v>85</v>
      </c>
      <c r="AV189" s="14" t="s">
        <v>85</v>
      </c>
      <c r="AW189" s="14" t="s">
        <v>32</v>
      </c>
      <c r="AX189" s="14" t="s">
        <v>76</v>
      </c>
      <c r="AY189" s="260" t="s">
        <v>129</v>
      </c>
    </row>
    <row r="190" s="15" customFormat="1">
      <c r="A190" s="15"/>
      <c r="B190" s="261"/>
      <c r="C190" s="262"/>
      <c r="D190" s="241" t="s">
        <v>138</v>
      </c>
      <c r="E190" s="263" t="s">
        <v>1</v>
      </c>
      <c r="F190" s="264" t="s">
        <v>141</v>
      </c>
      <c r="G190" s="262"/>
      <c r="H190" s="265">
        <v>16.75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1" t="s">
        <v>138</v>
      </c>
      <c r="AU190" s="271" t="s">
        <v>85</v>
      </c>
      <c r="AV190" s="15" t="s">
        <v>136</v>
      </c>
      <c r="AW190" s="15" t="s">
        <v>32</v>
      </c>
      <c r="AX190" s="15" t="s">
        <v>83</v>
      </c>
      <c r="AY190" s="271" t="s">
        <v>129</v>
      </c>
    </row>
    <row r="191" s="2" customFormat="1" ht="16.5" customHeight="1">
      <c r="A191" s="38"/>
      <c r="B191" s="39"/>
      <c r="C191" s="226" t="s">
        <v>207</v>
      </c>
      <c r="D191" s="226" t="s">
        <v>131</v>
      </c>
      <c r="E191" s="227" t="s">
        <v>311</v>
      </c>
      <c r="F191" s="228" t="s">
        <v>312</v>
      </c>
      <c r="G191" s="229" t="s">
        <v>259</v>
      </c>
      <c r="H191" s="230">
        <v>23</v>
      </c>
      <c r="I191" s="231"/>
      <c r="J191" s="232">
        <f>ROUND(I191*H191,2)</f>
        <v>0</v>
      </c>
      <c r="K191" s="228" t="s">
        <v>135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136</v>
      </c>
      <c r="AT191" s="237" t="s">
        <v>131</v>
      </c>
      <c r="AU191" s="237" t="s">
        <v>85</v>
      </c>
      <c r="AY191" s="17" t="s">
        <v>129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136</v>
      </c>
      <c r="BM191" s="237" t="s">
        <v>556</v>
      </c>
    </row>
    <row r="192" s="13" customFormat="1">
      <c r="A192" s="13"/>
      <c r="B192" s="239"/>
      <c r="C192" s="240"/>
      <c r="D192" s="241" t="s">
        <v>138</v>
      </c>
      <c r="E192" s="242" t="s">
        <v>1</v>
      </c>
      <c r="F192" s="243" t="s">
        <v>557</v>
      </c>
      <c r="G192" s="240"/>
      <c r="H192" s="242" t="s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138</v>
      </c>
      <c r="AU192" s="249" t="s">
        <v>85</v>
      </c>
      <c r="AV192" s="13" t="s">
        <v>83</v>
      </c>
      <c r="AW192" s="13" t="s">
        <v>32</v>
      </c>
      <c r="AX192" s="13" t="s">
        <v>76</v>
      </c>
      <c r="AY192" s="249" t="s">
        <v>129</v>
      </c>
    </row>
    <row r="193" s="14" customFormat="1">
      <c r="A193" s="14"/>
      <c r="B193" s="250"/>
      <c r="C193" s="251"/>
      <c r="D193" s="241" t="s">
        <v>138</v>
      </c>
      <c r="E193" s="252" t="s">
        <v>1</v>
      </c>
      <c r="F193" s="253" t="s">
        <v>244</v>
      </c>
      <c r="G193" s="251"/>
      <c r="H193" s="254">
        <v>23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138</v>
      </c>
      <c r="AU193" s="260" t="s">
        <v>85</v>
      </c>
      <c r="AV193" s="14" t="s">
        <v>85</v>
      </c>
      <c r="AW193" s="14" t="s">
        <v>32</v>
      </c>
      <c r="AX193" s="14" t="s">
        <v>76</v>
      </c>
      <c r="AY193" s="260" t="s">
        <v>129</v>
      </c>
    </row>
    <row r="194" s="15" customFormat="1">
      <c r="A194" s="15"/>
      <c r="B194" s="261"/>
      <c r="C194" s="262"/>
      <c r="D194" s="241" t="s">
        <v>138</v>
      </c>
      <c r="E194" s="263" t="s">
        <v>1</v>
      </c>
      <c r="F194" s="264" t="s">
        <v>141</v>
      </c>
      <c r="G194" s="262"/>
      <c r="H194" s="265">
        <v>23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1" t="s">
        <v>138</v>
      </c>
      <c r="AU194" s="271" t="s">
        <v>85</v>
      </c>
      <c r="AV194" s="15" t="s">
        <v>136</v>
      </c>
      <c r="AW194" s="15" t="s">
        <v>32</v>
      </c>
      <c r="AX194" s="15" t="s">
        <v>83</v>
      </c>
      <c r="AY194" s="271" t="s">
        <v>129</v>
      </c>
    </row>
    <row r="195" s="2" customFormat="1" ht="16.5" customHeight="1">
      <c r="A195" s="38"/>
      <c r="B195" s="39"/>
      <c r="C195" s="226" t="s">
        <v>212</v>
      </c>
      <c r="D195" s="226" t="s">
        <v>131</v>
      </c>
      <c r="E195" s="227" t="s">
        <v>311</v>
      </c>
      <c r="F195" s="228" t="s">
        <v>312</v>
      </c>
      <c r="G195" s="229" t="s">
        <v>259</v>
      </c>
      <c r="H195" s="230">
        <v>0.108</v>
      </c>
      <c r="I195" s="231"/>
      <c r="J195" s="232">
        <f>ROUND(I195*H195,2)</f>
        <v>0</v>
      </c>
      <c r="K195" s="228" t="s">
        <v>135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136</v>
      </c>
      <c r="AT195" s="237" t="s">
        <v>131</v>
      </c>
      <c r="AU195" s="237" t="s">
        <v>85</v>
      </c>
      <c r="AY195" s="17" t="s">
        <v>129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136</v>
      </c>
      <c r="BM195" s="237" t="s">
        <v>558</v>
      </c>
    </row>
    <row r="196" s="13" customFormat="1">
      <c r="A196" s="13"/>
      <c r="B196" s="239"/>
      <c r="C196" s="240"/>
      <c r="D196" s="241" t="s">
        <v>138</v>
      </c>
      <c r="E196" s="242" t="s">
        <v>1</v>
      </c>
      <c r="F196" s="243" t="s">
        <v>533</v>
      </c>
      <c r="G196" s="240"/>
      <c r="H196" s="242" t="s">
        <v>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138</v>
      </c>
      <c r="AU196" s="249" t="s">
        <v>85</v>
      </c>
      <c r="AV196" s="13" t="s">
        <v>83</v>
      </c>
      <c r="AW196" s="13" t="s">
        <v>32</v>
      </c>
      <c r="AX196" s="13" t="s">
        <v>76</v>
      </c>
      <c r="AY196" s="249" t="s">
        <v>129</v>
      </c>
    </row>
    <row r="197" s="14" customFormat="1">
      <c r="A197" s="14"/>
      <c r="B197" s="250"/>
      <c r="C197" s="251"/>
      <c r="D197" s="241" t="s">
        <v>138</v>
      </c>
      <c r="E197" s="252" t="s">
        <v>1</v>
      </c>
      <c r="F197" s="253" t="s">
        <v>534</v>
      </c>
      <c r="G197" s="251"/>
      <c r="H197" s="254">
        <v>0.108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138</v>
      </c>
      <c r="AU197" s="260" t="s">
        <v>85</v>
      </c>
      <c r="AV197" s="14" t="s">
        <v>85</v>
      </c>
      <c r="AW197" s="14" t="s">
        <v>32</v>
      </c>
      <c r="AX197" s="14" t="s">
        <v>76</v>
      </c>
      <c r="AY197" s="260" t="s">
        <v>129</v>
      </c>
    </row>
    <row r="198" s="15" customFormat="1">
      <c r="A198" s="15"/>
      <c r="B198" s="261"/>
      <c r="C198" s="262"/>
      <c r="D198" s="241" t="s">
        <v>138</v>
      </c>
      <c r="E198" s="263" t="s">
        <v>1</v>
      </c>
      <c r="F198" s="264" t="s">
        <v>141</v>
      </c>
      <c r="G198" s="262"/>
      <c r="H198" s="265">
        <v>0.108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138</v>
      </c>
      <c r="AU198" s="271" t="s">
        <v>85</v>
      </c>
      <c r="AV198" s="15" t="s">
        <v>136</v>
      </c>
      <c r="AW198" s="15" t="s">
        <v>32</v>
      </c>
      <c r="AX198" s="15" t="s">
        <v>83</v>
      </c>
      <c r="AY198" s="271" t="s">
        <v>129</v>
      </c>
    </row>
    <row r="199" s="2" customFormat="1" ht="16.5" customHeight="1">
      <c r="A199" s="38"/>
      <c r="B199" s="39"/>
      <c r="C199" s="226" t="s">
        <v>217</v>
      </c>
      <c r="D199" s="226" t="s">
        <v>131</v>
      </c>
      <c r="E199" s="227" t="s">
        <v>311</v>
      </c>
      <c r="F199" s="228" t="s">
        <v>312</v>
      </c>
      <c r="G199" s="229" t="s">
        <v>259</v>
      </c>
      <c r="H199" s="230">
        <v>0.053999999999999999</v>
      </c>
      <c r="I199" s="231"/>
      <c r="J199" s="232">
        <f>ROUND(I199*H199,2)</f>
        <v>0</v>
      </c>
      <c r="K199" s="228" t="s">
        <v>135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136</v>
      </c>
      <c r="AT199" s="237" t="s">
        <v>131</v>
      </c>
      <c r="AU199" s="237" t="s">
        <v>85</v>
      </c>
      <c r="AY199" s="17" t="s">
        <v>129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136</v>
      </c>
      <c r="BM199" s="237" t="s">
        <v>559</v>
      </c>
    </row>
    <row r="200" s="13" customFormat="1">
      <c r="A200" s="13"/>
      <c r="B200" s="239"/>
      <c r="C200" s="240"/>
      <c r="D200" s="241" t="s">
        <v>138</v>
      </c>
      <c r="E200" s="242" t="s">
        <v>1</v>
      </c>
      <c r="F200" s="243" t="s">
        <v>560</v>
      </c>
      <c r="G200" s="240"/>
      <c r="H200" s="242" t="s">
        <v>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138</v>
      </c>
      <c r="AU200" s="249" t="s">
        <v>85</v>
      </c>
      <c r="AV200" s="13" t="s">
        <v>83</v>
      </c>
      <c r="AW200" s="13" t="s">
        <v>32</v>
      </c>
      <c r="AX200" s="13" t="s">
        <v>76</v>
      </c>
      <c r="AY200" s="249" t="s">
        <v>129</v>
      </c>
    </row>
    <row r="201" s="14" customFormat="1">
      <c r="A201" s="14"/>
      <c r="B201" s="250"/>
      <c r="C201" s="251"/>
      <c r="D201" s="241" t="s">
        <v>138</v>
      </c>
      <c r="E201" s="252" t="s">
        <v>1</v>
      </c>
      <c r="F201" s="253" t="s">
        <v>537</v>
      </c>
      <c r="G201" s="251"/>
      <c r="H201" s="254">
        <v>0.053999999999999999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138</v>
      </c>
      <c r="AU201" s="260" t="s">
        <v>85</v>
      </c>
      <c r="AV201" s="14" t="s">
        <v>85</v>
      </c>
      <c r="AW201" s="14" t="s">
        <v>32</v>
      </c>
      <c r="AX201" s="14" t="s">
        <v>76</v>
      </c>
      <c r="AY201" s="260" t="s">
        <v>129</v>
      </c>
    </row>
    <row r="202" s="15" customFormat="1">
      <c r="A202" s="15"/>
      <c r="B202" s="261"/>
      <c r="C202" s="262"/>
      <c r="D202" s="241" t="s">
        <v>138</v>
      </c>
      <c r="E202" s="263" t="s">
        <v>1</v>
      </c>
      <c r="F202" s="264" t="s">
        <v>141</v>
      </c>
      <c r="G202" s="262"/>
      <c r="H202" s="265">
        <v>0.053999999999999999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1" t="s">
        <v>138</v>
      </c>
      <c r="AU202" s="271" t="s">
        <v>85</v>
      </c>
      <c r="AV202" s="15" t="s">
        <v>136</v>
      </c>
      <c r="AW202" s="15" t="s">
        <v>32</v>
      </c>
      <c r="AX202" s="15" t="s">
        <v>83</v>
      </c>
      <c r="AY202" s="271" t="s">
        <v>129</v>
      </c>
    </row>
    <row r="203" s="2" customFormat="1" ht="16.5" customHeight="1">
      <c r="A203" s="38"/>
      <c r="B203" s="39"/>
      <c r="C203" s="226" t="s">
        <v>221</v>
      </c>
      <c r="D203" s="226" t="s">
        <v>131</v>
      </c>
      <c r="E203" s="227" t="s">
        <v>311</v>
      </c>
      <c r="F203" s="228" t="s">
        <v>312</v>
      </c>
      <c r="G203" s="229" t="s">
        <v>259</v>
      </c>
      <c r="H203" s="230">
        <v>25.350000000000001</v>
      </c>
      <c r="I203" s="231"/>
      <c r="J203" s="232">
        <f>ROUND(I203*H203,2)</f>
        <v>0</v>
      </c>
      <c r="K203" s="228" t="s">
        <v>135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136</v>
      </c>
      <c r="AT203" s="237" t="s">
        <v>131</v>
      </c>
      <c r="AU203" s="237" t="s">
        <v>85</v>
      </c>
      <c r="AY203" s="17" t="s">
        <v>129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136</v>
      </c>
      <c r="BM203" s="237" t="s">
        <v>561</v>
      </c>
    </row>
    <row r="204" s="13" customFormat="1">
      <c r="A204" s="13"/>
      <c r="B204" s="239"/>
      <c r="C204" s="240"/>
      <c r="D204" s="241" t="s">
        <v>138</v>
      </c>
      <c r="E204" s="242" t="s">
        <v>1</v>
      </c>
      <c r="F204" s="243" t="s">
        <v>562</v>
      </c>
      <c r="G204" s="240"/>
      <c r="H204" s="242" t="s">
        <v>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138</v>
      </c>
      <c r="AU204" s="249" t="s">
        <v>85</v>
      </c>
      <c r="AV204" s="13" t="s">
        <v>83</v>
      </c>
      <c r="AW204" s="13" t="s">
        <v>32</v>
      </c>
      <c r="AX204" s="13" t="s">
        <v>76</v>
      </c>
      <c r="AY204" s="249" t="s">
        <v>129</v>
      </c>
    </row>
    <row r="205" s="14" customFormat="1">
      <c r="A205" s="14"/>
      <c r="B205" s="250"/>
      <c r="C205" s="251"/>
      <c r="D205" s="241" t="s">
        <v>138</v>
      </c>
      <c r="E205" s="252" t="s">
        <v>1</v>
      </c>
      <c r="F205" s="253" t="s">
        <v>563</v>
      </c>
      <c r="G205" s="251"/>
      <c r="H205" s="254">
        <v>25.350000000000001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138</v>
      </c>
      <c r="AU205" s="260" t="s">
        <v>85</v>
      </c>
      <c r="AV205" s="14" t="s">
        <v>85</v>
      </c>
      <c r="AW205" s="14" t="s">
        <v>32</v>
      </c>
      <c r="AX205" s="14" t="s">
        <v>76</v>
      </c>
      <c r="AY205" s="260" t="s">
        <v>129</v>
      </c>
    </row>
    <row r="206" s="15" customFormat="1">
      <c r="A206" s="15"/>
      <c r="B206" s="261"/>
      <c r="C206" s="262"/>
      <c r="D206" s="241" t="s">
        <v>138</v>
      </c>
      <c r="E206" s="263" t="s">
        <v>1</v>
      </c>
      <c r="F206" s="264" t="s">
        <v>141</v>
      </c>
      <c r="G206" s="262"/>
      <c r="H206" s="265">
        <v>25.350000000000001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1" t="s">
        <v>138</v>
      </c>
      <c r="AU206" s="271" t="s">
        <v>85</v>
      </c>
      <c r="AV206" s="15" t="s">
        <v>136</v>
      </c>
      <c r="AW206" s="15" t="s">
        <v>32</v>
      </c>
      <c r="AX206" s="15" t="s">
        <v>83</v>
      </c>
      <c r="AY206" s="271" t="s">
        <v>129</v>
      </c>
    </row>
    <row r="207" s="2" customFormat="1" ht="16.5" customHeight="1">
      <c r="A207" s="38"/>
      <c r="B207" s="39"/>
      <c r="C207" s="226" t="s">
        <v>226</v>
      </c>
      <c r="D207" s="226" t="s">
        <v>131</v>
      </c>
      <c r="E207" s="227" t="s">
        <v>564</v>
      </c>
      <c r="F207" s="228" t="s">
        <v>565</v>
      </c>
      <c r="G207" s="229" t="s">
        <v>259</v>
      </c>
      <c r="H207" s="230">
        <v>23</v>
      </c>
      <c r="I207" s="231"/>
      <c r="J207" s="232">
        <f>ROUND(I207*H207,2)</f>
        <v>0</v>
      </c>
      <c r="K207" s="228" t="s">
        <v>135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136</v>
      </c>
      <c r="AT207" s="237" t="s">
        <v>131</v>
      </c>
      <c r="AU207" s="237" t="s">
        <v>85</v>
      </c>
      <c r="AY207" s="17" t="s">
        <v>129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136</v>
      </c>
      <c r="BM207" s="237" t="s">
        <v>566</v>
      </c>
    </row>
    <row r="208" s="13" customFormat="1">
      <c r="A208" s="13"/>
      <c r="B208" s="239"/>
      <c r="C208" s="240"/>
      <c r="D208" s="241" t="s">
        <v>138</v>
      </c>
      <c r="E208" s="242" t="s">
        <v>1</v>
      </c>
      <c r="F208" s="243" t="s">
        <v>567</v>
      </c>
      <c r="G208" s="240"/>
      <c r="H208" s="242" t="s">
        <v>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138</v>
      </c>
      <c r="AU208" s="249" t="s">
        <v>85</v>
      </c>
      <c r="AV208" s="13" t="s">
        <v>83</v>
      </c>
      <c r="AW208" s="13" t="s">
        <v>32</v>
      </c>
      <c r="AX208" s="13" t="s">
        <v>76</v>
      </c>
      <c r="AY208" s="249" t="s">
        <v>129</v>
      </c>
    </row>
    <row r="209" s="14" customFormat="1">
      <c r="A209" s="14"/>
      <c r="B209" s="250"/>
      <c r="C209" s="251"/>
      <c r="D209" s="241" t="s">
        <v>138</v>
      </c>
      <c r="E209" s="252" t="s">
        <v>1</v>
      </c>
      <c r="F209" s="253" t="s">
        <v>244</v>
      </c>
      <c r="G209" s="251"/>
      <c r="H209" s="254">
        <v>23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138</v>
      </c>
      <c r="AU209" s="260" t="s">
        <v>85</v>
      </c>
      <c r="AV209" s="14" t="s">
        <v>85</v>
      </c>
      <c r="AW209" s="14" t="s">
        <v>32</v>
      </c>
      <c r="AX209" s="14" t="s">
        <v>76</v>
      </c>
      <c r="AY209" s="260" t="s">
        <v>129</v>
      </c>
    </row>
    <row r="210" s="15" customFormat="1">
      <c r="A210" s="15"/>
      <c r="B210" s="261"/>
      <c r="C210" s="262"/>
      <c r="D210" s="241" t="s">
        <v>138</v>
      </c>
      <c r="E210" s="263" t="s">
        <v>1</v>
      </c>
      <c r="F210" s="264" t="s">
        <v>141</v>
      </c>
      <c r="G210" s="262"/>
      <c r="H210" s="265">
        <v>23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1" t="s">
        <v>138</v>
      </c>
      <c r="AU210" s="271" t="s">
        <v>85</v>
      </c>
      <c r="AV210" s="15" t="s">
        <v>136</v>
      </c>
      <c r="AW210" s="15" t="s">
        <v>32</v>
      </c>
      <c r="AX210" s="15" t="s">
        <v>83</v>
      </c>
      <c r="AY210" s="271" t="s">
        <v>129</v>
      </c>
    </row>
    <row r="211" s="2" customFormat="1" ht="16.5" customHeight="1">
      <c r="A211" s="38"/>
      <c r="B211" s="39"/>
      <c r="C211" s="272" t="s">
        <v>7</v>
      </c>
      <c r="D211" s="272" t="s">
        <v>348</v>
      </c>
      <c r="E211" s="273" t="s">
        <v>568</v>
      </c>
      <c r="F211" s="274" t="s">
        <v>569</v>
      </c>
      <c r="G211" s="275" t="s">
        <v>318</v>
      </c>
      <c r="H211" s="276">
        <v>41.399999999999999</v>
      </c>
      <c r="I211" s="277"/>
      <c r="J211" s="278">
        <f>ROUND(I211*H211,2)</f>
        <v>0</v>
      </c>
      <c r="K211" s="274" t="s">
        <v>135</v>
      </c>
      <c r="L211" s="279"/>
      <c r="M211" s="280" t="s">
        <v>1</v>
      </c>
      <c r="N211" s="281" t="s">
        <v>41</v>
      </c>
      <c r="O211" s="91"/>
      <c r="P211" s="235">
        <f>O211*H211</f>
        <v>0</v>
      </c>
      <c r="Q211" s="235">
        <v>1</v>
      </c>
      <c r="R211" s="235">
        <f>Q211*H211</f>
        <v>41.399999999999999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171</v>
      </c>
      <c r="AT211" s="237" t="s">
        <v>348</v>
      </c>
      <c r="AU211" s="237" t="s">
        <v>85</v>
      </c>
      <c r="AY211" s="17" t="s">
        <v>129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136</v>
      </c>
      <c r="BM211" s="237" t="s">
        <v>570</v>
      </c>
    </row>
    <row r="212" s="13" customFormat="1">
      <c r="A212" s="13"/>
      <c r="B212" s="239"/>
      <c r="C212" s="240"/>
      <c r="D212" s="241" t="s">
        <v>138</v>
      </c>
      <c r="E212" s="242" t="s">
        <v>1</v>
      </c>
      <c r="F212" s="243" t="s">
        <v>571</v>
      </c>
      <c r="G212" s="240"/>
      <c r="H212" s="242" t="s">
        <v>1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138</v>
      </c>
      <c r="AU212" s="249" t="s">
        <v>85</v>
      </c>
      <c r="AV212" s="13" t="s">
        <v>83</v>
      </c>
      <c r="AW212" s="13" t="s">
        <v>32</v>
      </c>
      <c r="AX212" s="13" t="s">
        <v>76</v>
      </c>
      <c r="AY212" s="249" t="s">
        <v>129</v>
      </c>
    </row>
    <row r="213" s="14" customFormat="1">
      <c r="A213" s="14"/>
      <c r="B213" s="250"/>
      <c r="C213" s="251"/>
      <c r="D213" s="241" t="s">
        <v>138</v>
      </c>
      <c r="E213" s="252" t="s">
        <v>1</v>
      </c>
      <c r="F213" s="253" t="s">
        <v>572</v>
      </c>
      <c r="G213" s="251"/>
      <c r="H213" s="254">
        <v>41.399999999999999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138</v>
      </c>
      <c r="AU213" s="260" t="s">
        <v>85</v>
      </c>
      <c r="AV213" s="14" t="s">
        <v>85</v>
      </c>
      <c r="AW213" s="14" t="s">
        <v>32</v>
      </c>
      <c r="AX213" s="14" t="s">
        <v>76</v>
      </c>
      <c r="AY213" s="260" t="s">
        <v>129</v>
      </c>
    </row>
    <row r="214" s="15" customFormat="1">
      <c r="A214" s="15"/>
      <c r="B214" s="261"/>
      <c r="C214" s="262"/>
      <c r="D214" s="241" t="s">
        <v>138</v>
      </c>
      <c r="E214" s="263" t="s">
        <v>1</v>
      </c>
      <c r="F214" s="264" t="s">
        <v>141</v>
      </c>
      <c r="G214" s="262"/>
      <c r="H214" s="265">
        <v>41.399999999999999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1" t="s">
        <v>138</v>
      </c>
      <c r="AU214" s="271" t="s">
        <v>85</v>
      </c>
      <c r="AV214" s="15" t="s">
        <v>136</v>
      </c>
      <c r="AW214" s="15" t="s">
        <v>32</v>
      </c>
      <c r="AX214" s="15" t="s">
        <v>83</v>
      </c>
      <c r="AY214" s="271" t="s">
        <v>129</v>
      </c>
    </row>
    <row r="215" s="2" customFormat="1" ht="16.5" customHeight="1">
      <c r="A215" s="38"/>
      <c r="B215" s="39"/>
      <c r="C215" s="226" t="s">
        <v>238</v>
      </c>
      <c r="D215" s="226" t="s">
        <v>131</v>
      </c>
      <c r="E215" s="227" t="s">
        <v>316</v>
      </c>
      <c r="F215" s="228" t="s">
        <v>317</v>
      </c>
      <c r="G215" s="229" t="s">
        <v>318</v>
      </c>
      <c r="H215" s="230">
        <v>298.07999999999998</v>
      </c>
      <c r="I215" s="231"/>
      <c r="J215" s="232">
        <f>ROUND(I215*H215,2)</f>
        <v>0</v>
      </c>
      <c r="K215" s="228" t="s">
        <v>135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136</v>
      </c>
      <c r="AT215" s="237" t="s">
        <v>131</v>
      </c>
      <c r="AU215" s="237" t="s">
        <v>85</v>
      </c>
      <c r="AY215" s="17" t="s">
        <v>129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136</v>
      </c>
      <c r="BM215" s="237" t="s">
        <v>573</v>
      </c>
    </row>
    <row r="216" s="13" customFormat="1">
      <c r="A216" s="13"/>
      <c r="B216" s="239"/>
      <c r="C216" s="240"/>
      <c r="D216" s="241" t="s">
        <v>138</v>
      </c>
      <c r="E216" s="242" t="s">
        <v>1</v>
      </c>
      <c r="F216" s="243" t="s">
        <v>574</v>
      </c>
      <c r="G216" s="240"/>
      <c r="H216" s="242" t="s">
        <v>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138</v>
      </c>
      <c r="AU216" s="249" t="s">
        <v>85</v>
      </c>
      <c r="AV216" s="13" t="s">
        <v>83</v>
      </c>
      <c r="AW216" s="13" t="s">
        <v>32</v>
      </c>
      <c r="AX216" s="13" t="s">
        <v>76</v>
      </c>
      <c r="AY216" s="249" t="s">
        <v>129</v>
      </c>
    </row>
    <row r="217" s="14" customFormat="1">
      <c r="A217" s="14"/>
      <c r="B217" s="250"/>
      <c r="C217" s="251"/>
      <c r="D217" s="241" t="s">
        <v>138</v>
      </c>
      <c r="E217" s="252" t="s">
        <v>1</v>
      </c>
      <c r="F217" s="253" t="s">
        <v>575</v>
      </c>
      <c r="G217" s="251"/>
      <c r="H217" s="254">
        <v>298.07999999999998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138</v>
      </c>
      <c r="AU217" s="260" t="s">
        <v>85</v>
      </c>
      <c r="AV217" s="14" t="s">
        <v>85</v>
      </c>
      <c r="AW217" s="14" t="s">
        <v>32</v>
      </c>
      <c r="AX217" s="14" t="s">
        <v>76</v>
      </c>
      <c r="AY217" s="260" t="s">
        <v>129</v>
      </c>
    </row>
    <row r="218" s="15" customFormat="1">
      <c r="A218" s="15"/>
      <c r="B218" s="261"/>
      <c r="C218" s="262"/>
      <c r="D218" s="241" t="s">
        <v>138</v>
      </c>
      <c r="E218" s="263" t="s">
        <v>1</v>
      </c>
      <c r="F218" s="264" t="s">
        <v>141</v>
      </c>
      <c r="G218" s="262"/>
      <c r="H218" s="265">
        <v>298.07999999999998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1" t="s">
        <v>138</v>
      </c>
      <c r="AU218" s="271" t="s">
        <v>85</v>
      </c>
      <c r="AV218" s="15" t="s">
        <v>136</v>
      </c>
      <c r="AW218" s="15" t="s">
        <v>32</v>
      </c>
      <c r="AX218" s="15" t="s">
        <v>83</v>
      </c>
      <c r="AY218" s="271" t="s">
        <v>129</v>
      </c>
    </row>
    <row r="219" s="2" customFormat="1" ht="16.5" customHeight="1">
      <c r="A219" s="38"/>
      <c r="B219" s="39"/>
      <c r="C219" s="226" t="s">
        <v>244</v>
      </c>
      <c r="D219" s="226" t="s">
        <v>131</v>
      </c>
      <c r="E219" s="227" t="s">
        <v>316</v>
      </c>
      <c r="F219" s="228" t="s">
        <v>317</v>
      </c>
      <c r="G219" s="229" t="s">
        <v>318</v>
      </c>
      <c r="H219" s="230">
        <v>0.19400000000000001</v>
      </c>
      <c r="I219" s="231"/>
      <c r="J219" s="232">
        <f>ROUND(I219*H219,2)</f>
        <v>0</v>
      </c>
      <c r="K219" s="228" t="s">
        <v>135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136</v>
      </c>
      <c r="AT219" s="237" t="s">
        <v>131</v>
      </c>
      <c r="AU219" s="237" t="s">
        <v>85</v>
      </c>
      <c r="AY219" s="17" t="s">
        <v>129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136</v>
      </c>
      <c r="BM219" s="237" t="s">
        <v>576</v>
      </c>
    </row>
    <row r="220" s="13" customFormat="1">
      <c r="A220" s="13"/>
      <c r="B220" s="239"/>
      <c r="C220" s="240"/>
      <c r="D220" s="241" t="s">
        <v>138</v>
      </c>
      <c r="E220" s="242" t="s">
        <v>1</v>
      </c>
      <c r="F220" s="243" t="s">
        <v>533</v>
      </c>
      <c r="G220" s="240"/>
      <c r="H220" s="242" t="s">
        <v>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138</v>
      </c>
      <c r="AU220" s="249" t="s">
        <v>85</v>
      </c>
      <c r="AV220" s="13" t="s">
        <v>83</v>
      </c>
      <c r="AW220" s="13" t="s">
        <v>32</v>
      </c>
      <c r="AX220" s="13" t="s">
        <v>76</v>
      </c>
      <c r="AY220" s="249" t="s">
        <v>129</v>
      </c>
    </row>
    <row r="221" s="14" customFormat="1">
      <c r="A221" s="14"/>
      <c r="B221" s="250"/>
      <c r="C221" s="251"/>
      <c r="D221" s="241" t="s">
        <v>138</v>
      </c>
      <c r="E221" s="252" t="s">
        <v>1</v>
      </c>
      <c r="F221" s="253" t="s">
        <v>577</v>
      </c>
      <c r="G221" s="251"/>
      <c r="H221" s="254">
        <v>0.19400000000000001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138</v>
      </c>
      <c r="AU221" s="260" t="s">
        <v>85</v>
      </c>
      <c r="AV221" s="14" t="s">
        <v>85</v>
      </c>
      <c r="AW221" s="14" t="s">
        <v>32</v>
      </c>
      <c r="AX221" s="14" t="s">
        <v>76</v>
      </c>
      <c r="AY221" s="260" t="s">
        <v>129</v>
      </c>
    </row>
    <row r="222" s="15" customFormat="1">
      <c r="A222" s="15"/>
      <c r="B222" s="261"/>
      <c r="C222" s="262"/>
      <c r="D222" s="241" t="s">
        <v>138</v>
      </c>
      <c r="E222" s="263" t="s">
        <v>1</v>
      </c>
      <c r="F222" s="264" t="s">
        <v>141</v>
      </c>
      <c r="G222" s="262"/>
      <c r="H222" s="265">
        <v>0.19400000000000001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1" t="s">
        <v>138</v>
      </c>
      <c r="AU222" s="271" t="s">
        <v>85</v>
      </c>
      <c r="AV222" s="15" t="s">
        <v>136</v>
      </c>
      <c r="AW222" s="15" t="s">
        <v>32</v>
      </c>
      <c r="AX222" s="15" t="s">
        <v>83</v>
      </c>
      <c r="AY222" s="271" t="s">
        <v>129</v>
      </c>
    </row>
    <row r="223" s="2" customFormat="1" ht="16.5" customHeight="1">
      <c r="A223" s="38"/>
      <c r="B223" s="39"/>
      <c r="C223" s="226" t="s">
        <v>250</v>
      </c>
      <c r="D223" s="226" t="s">
        <v>131</v>
      </c>
      <c r="E223" s="227" t="s">
        <v>316</v>
      </c>
      <c r="F223" s="228" t="s">
        <v>317</v>
      </c>
      <c r="G223" s="229" t="s">
        <v>318</v>
      </c>
      <c r="H223" s="230">
        <v>0.097000000000000003</v>
      </c>
      <c r="I223" s="231"/>
      <c r="J223" s="232">
        <f>ROUND(I223*H223,2)</f>
        <v>0</v>
      </c>
      <c r="K223" s="228" t="s">
        <v>135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136</v>
      </c>
      <c r="AT223" s="237" t="s">
        <v>131</v>
      </c>
      <c r="AU223" s="237" t="s">
        <v>85</v>
      </c>
      <c r="AY223" s="17" t="s">
        <v>129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136</v>
      </c>
      <c r="BM223" s="237" t="s">
        <v>578</v>
      </c>
    </row>
    <row r="224" s="13" customFormat="1">
      <c r="A224" s="13"/>
      <c r="B224" s="239"/>
      <c r="C224" s="240"/>
      <c r="D224" s="241" t="s">
        <v>138</v>
      </c>
      <c r="E224" s="242" t="s">
        <v>1</v>
      </c>
      <c r="F224" s="243" t="s">
        <v>579</v>
      </c>
      <c r="G224" s="240"/>
      <c r="H224" s="242" t="s">
        <v>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138</v>
      </c>
      <c r="AU224" s="249" t="s">
        <v>85</v>
      </c>
      <c r="AV224" s="13" t="s">
        <v>83</v>
      </c>
      <c r="AW224" s="13" t="s">
        <v>32</v>
      </c>
      <c r="AX224" s="13" t="s">
        <v>76</v>
      </c>
      <c r="AY224" s="249" t="s">
        <v>129</v>
      </c>
    </row>
    <row r="225" s="14" customFormat="1">
      <c r="A225" s="14"/>
      <c r="B225" s="250"/>
      <c r="C225" s="251"/>
      <c r="D225" s="241" t="s">
        <v>138</v>
      </c>
      <c r="E225" s="252" t="s">
        <v>1</v>
      </c>
      <c r="F225" s="253" t="s">
        <v>580</v>
      </c>
      <c r="G225" s="251"/>
      <c r="H225" s="254">
        <v>0.097000000000000003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138</v>
      </c>
      <c r="AU225" s="260" t="s">
        <v>85</v>
      </c>
      <c r="AV225" s="14" t="s">
        <v>85</v>
      </c>
      <c r="AW225" s="14" t="s">
        <v>32</v>
      </c>
      <c r="AX225" s="14" t="s">
        <v>76</v>
      </c>
      <c r="AY225" s="260" t="s">
        <v>129</v>
      </c>
    </row>
    <row r="226" s="15" customFormat="1">
      <c r="A226" s="15"/>
      <c r="B226" s="261"/>
      <c r="C226" s="262"/>
      <c r="D226" s="241" t="s">
        <v>138</v>
      </c>
      <c r="E226" s="263" t="s">
        <v>1</v>
      </c>
      <c r="F226" s="264" t="s">
        <v>141</v>
      </c>
      <c r="G226" s="262"/>
      <c r="H226" s="265">
        <v>0.097000000000000003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1" t="s">
        <v>138</v>
      </c>
      <c r="AU226" s="271" t="s">
        <v>85</v>
      </c>
      <c r="AV226" s="15" t="s">
        <v>136</v>
      </c>
      <c r="AW226" s="15" t="s">
        <v>32</v>
      </c>
      <c r="AX226" s="15" t="s">
        <v>83</v>
      </c>
      <c r="AY226" s="271" t="s">
        <v>129</v>
      </c>
    </row>
    <row r="227" s="2" customFormat="1" ht="16.5" customHeight="1">
      <c r="A227" s="38"/>
      <c r="B227" s="39"/>
      <c r="C227" s="226" t="s">
        <v>256</v>
      </c>
      <c r="D227" s="226" t="s">
        <v>131</v>
      </c>
      <c r="E227" s="227" t="s">
        <v>323</v>
      </c>
      <c r="F227" s="228" t="s">
        <v>324</v>
      </c>
      <c r="G227" s="229" t="s">
        <v>318</v>
      </c>
      <c r="H227" s="230">
        <v>695.51999999999998</v>
      </c>
      <c r="I227" s="231"/>
      <c r="J227" s="232">
        <f>ROUND(I227*H227,2)</f>
        <v>0</v>
      </c>
      <c r="K227" s="228" t="s">
        <v>135</v>
      </c>
      <c r="L227" s="44"/>
      <c r="M227" s="233" t="s">
        <v>1</v>
      </c>
      <c r="N227" s="234" t="s">
        <v>41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136</v>
      </c>
      <c r="AT227" s="237" t="s">
        <v>131</v>
      </c>
      <c r="AU227" s="237" t="s">
        <v>85</v>
      </c>
      <c r="AY227" s="17" t="s">
        <v>129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136</v>
      </c>
      <c r="BM227" s="237" t="s">
        <v>581</v>
      </c>
    </row>
    <row r="228" s="13" customFormat="1">
      <c r="A228" s="13"/>
      <c r="B228" s="239"/>
      <c r="C228" s="240"/>
      <c r="D228" s="241" t="s">
        <v>138</v>
      </c>
      <c r="E228" s="242" t="s">
        <v>1</v>
      </c>
      <c r="F228" s="243" t="s">
        <v>582</v>
      </c>
      <c r="G228" s="240"/>
      <c r="H228" s="242" t="s">
        <v>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138</v>
      </c>
      <c r="AU228" s="249" t="s">
        <v>85</v>
      </c>
      <c r="AV228" s="13" t="s">
        <v>83</v>
      </c>
      <c r="AW228" s="13" t="s">
        <v>32</v>
      </c>
      <c r="AX228" s="13" t="s">
        <v>76</v>
      </c>
      <c r="AY228" s="249" t="s">
        <v>129</v>
      </c>
    </row>
    <row r="229" s="14" customFormat="1">
      <c r="A229" s="14"/>
      <c r="B229" s="250"/>
      <c r="C229" s="251"/>
      <c r="D229" s="241" t="s">
        <v>138</v>
      </c>
      <c r="E229" s="252" t="s">
        <v>1</v>
      </c>
      <c r="F229" s="253" t="s">
        <v>583</v>
      </c>
      <c r="G229" s="251"/>
      <c r="H229" s="254">
        <v>695.51999999999998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138</v>
      </c>
      <c r="AU229" s="260" t="s">
        <v>85</v>
      </c>
      <c r="AV229" s="14" t="s">
        <v>85</v>
      </c>
      <c r="AW229" s="14" t="s">
        <v>32</v>
      </c>
      <c r="AX229" s="14" t="s">
        <v>76</v>
      </c>
      <c r="AY229" s="260" t="s">
        <v>129</v>
      </c>
    </row>
    <row r="230" s="15" customFormat="1">
      <c r="A230" s="15"/>
      <c r="B230" s="261"/>
      <c r="C230" s="262"/>
      <c r="D230" s="241" t="s">
        <v>138</v>
      </c>
      <c r="E230" s="263" t="s">
        <v>1</v>
      </c>
      <c r="F230" s="264" t="s">
        <v>141</v>
      </c>
      <c r="G230" s="262"/>
      <c r="H230" s="265">
        <v>695.51999999999998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1" t="s">
        <v>138</v>
      </c>
      <c r="AU230" s="271" t="s">
        <v>85</v>
      </c>
      <c r="AV230" s="15" t="s">
        <v>136</v>
      </c>
      <c r="AW230" s="15" t="s">
        <v>32</v>
      </c>
      <c r="AX230" s="15" t="s">
        <v>83</v>
      </c>
      <c r="AY230" s="271" t="s">
        <v>129</v>
      </c>
    </row>
    <row r="231" s="2" customFormat="1" ht="16.5" customHeight="1">
      <c r="A231" s="38"/>
      <c r="B231" s="39"/>
      <c r="C231" s="226" t="s">
        <v>263</v>
      </c>
      <c r="D231" s="226" t="s">
        <v>131</v>
      </c>
      <c r="E231" s="227" t="s">
        <v>329</v>
      </c>
      <c r="F231" s="228" t="s">
        <v>330</v>
      </c>
      <c r="G231" s="229" t="s">
        <v>259</v>
      </c>
      <c r="H231" s="230">
        <v>552</v>
      </c>
      <c r="I231" s="231"/>
      <c r="J231" s="232">
        <f>ROUND(I231*H231,2)</f>
        <v>0</v>
      </c>
      <c r="K231" s="228" t="s">
        <v>135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136</v>
      </c>
      <c r="AT231" s="237" t="s">
        <v>131</v>
      </c>
      <c r="AU231" s="237" t="s">
        <v>85</v>
      </c>
      <c r="AY231" s="17" t="s">
        <v>129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136</v>
      </c>
      <c r="BM231" s="237" t="s">
        <v>584</v>
      </c>
    </row>
    <row r="232" s="13" customFormat="1">
      <c r="A232" s="13"/>
      <c r="B232" s="239"/>
      <c r="C232" s="240"/>
      <c r="D232" s="241" t="s">
        <v>138</v>
      </c>
      <c r="E232" s="242" t="s">
        <v>1</v>
      </c>
      <c r="F232" s="243" t="s">
        <v>585</v>
      </c>
      <c r="G232" s="240"/>
      <c r="H232" s="242" t="s">
        <v>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138</v>
      </c>
      <c r="AU232" s="249" t="s">
        <v>85</v>
      </c>
      <c r="AV232" s="13" t="s">
        <v>83</v>
      </c>
      <c r="AW232" s="13" t="s">
        <v>32</v>
      </c>
      <c r="AX232" s="13" t="s">
        <v>76</v>
      </c>
      <c r="AY232" s="249" t="s">
        <v>129</v>
      </c>
    </row>
    <row r="233" s="14" customFormat="1">
      <c r="A233" s="14"/>
      <c r="B233" s="250"/>
      <c r="C233" s="251"/>
      <c r="D233" s="241" t="s">
        <v>138</v>
      </c>
      <c r="E233" s="252" t="s">
        <v>1</v>
      </c>
      <c r="F233" s="253" t="s">
        <v>517</v>
      </c>
      <c r="G233" s="251"/>
      <c r="H233" s="254">
        <v>552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138</v>
      </c>
      <c r="AU233" s="260" t="s">
        <v>85</v>
      </c>
      <c r="AV233" s="14" t="s">
        <v>85</v>
      </c>
      <c r="AW233" s="14" t="s">
        <v>32</v>
      </c>
      <c r="AX233" s="14" t="s">
        <v>76</v>
      </c>
      <c r="AY233" s="260" t="s">
        <v>129</v>
      </c>
    </row>
    <row r="234" s="15" customFormat="1">
      <c r="A234" s="15"/>
      <c r="B234" s="261"/>
      <c r="C234" s="262"/>
      <c r="D234" s="241" t="s">
        <v>138</v>
      </c>
      <c r="E234" s="263" t="s">
        <v>1</v>
      </c>
      <c r="F234" s="264" t="s">
        <v>141</v>
      </c>
      <c r="G234" s="262"/>
      <c r="H234" s="265">
        <v>552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1" t="s">
        <v>138</v>
      </c>
      <c r="AU234" s="271" t="s">
        <v>85</v>
      </c>
      <c r="AV234" s="15" t="s">
        <v>136</v>
      </c>
      <c r="AW234" s="15" t="s">
        <v>32</v>
      </c>
      <c r="AX234" s="15" t="s">
        <v>83</v>
      </c>
      <c r="AY234" s="271" t="s">
        <v>129</v>
      </c>
    </row>
    <row r="235" s="2" customFormat="1" ht="16.5" customHeight="1">
      <c r="A235" s="38"/>
      <c r="B235" s="39"/>
      <c r="C235" s="226" t="s">
        <v>267</v>
      </c>
      <c r="D235" s="226" t="s">
        <v>131</v>
      </c>
      <c r="E235" s="227" t="s">
        <v>329</v>
      </c>
      <c r="F235" s="228" t="s">
        <v>330</v>
      </c>
      <c r="G235" s="229" t="s">
        <v>259</v>
      </c>
      <c r="H235" s="230">
        <v>0.108</v>
      </c>
      <c r="I235" s="231"/>
      <c r="J235" s="232">
        <f>ROUND(I235*H235,2)</f>
        <v>0</v>
      </c>
      <c r="K235" s="228" t="s">
        <v>135</v>
      </c>
      <c r="L235" s="44"/>
      <c r="M235" s="233" t="s">
        <v>1</v>
      </c>
      <c r="N235" s="234" t="s">
        <v>41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136</v>
      </c>
      <c r="AT235" s="237" t="s">
        <v>131</v>
      </c>
      <c r="AU235" s="237" t="s">
        <v>85</v>
      </c>
      <c r="AY235" s="17" t="s">
        <v>129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136</v>
      </c>
      <c r="BM235" s="237" t="s">
        <v>586</v>
      </c>
    </row>
    <row r="236" s="13" customFormat="1">
      <c r="A236" s="13"/>
      <c r="B236" s="239"/>
      <c r="C236" s="240"/>
      <c r="D236" s="241" t="s">
        <v>138</v>
      </c>
      <c r="E236" s="242" t="s">
        <v>1</v>
      </c>
      <c r="F236" s="243" t="s">
        <v>587</v>
      </c>
      <c r="G236" s="240"/>
      <c r="H236" s="242" t="s">
        <v>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138</v>
      </c>
      <c r="AU236" s="249" t="s">
        <v>85</v>
      </c>
      <c r="AV236" s="13" t="s">
        <v>83</v>
      </c>
      <c r="AW236" s="13" t="s">
        <v>32</v>
      </c>
      <c r="AX236" s="13" t="s">
        <v>76</v>
      </c>
      <c r="AY236" s="249" t="s">
        <v>129</v>
      </c>
    </row>
    <row r="237" s="14" customFormat="1">
      <c r="A237" s="14"/>
      <c r="B237" s="250"/>
      <c r="C237" s="251"/>
      <c r="D237" s="241" t="s">
        <v>138</v>
      </c>
      <c r="E237" s="252" t="s">
        <v>1</v>
      </c>
      <c r="F237" s="253" t="s">
        <v>534</v>
      </c>
      <c r="G237" s="251"/>
      <c r="H237" s="254">
        <v>0.108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138</v>
      </c>
      <c r="AU237" s="260" t="s">
        <v>85</v>
      </c>
      <c r="AV237" s="14" t="s">
        <v>85</v>
      </c>
      <c r="AW237" s="14" t="s">
        <v>32</v>
      </c>
      <c r="AX237" s="14" t="s">
        <v>76</v>
      </c>
      <c r="AY237" s="260" t="s">
        <v>129</v>
      </c>
    </row>
    <row r="238" s="15" customFormat="1">
      <c r="A238" s="15"/>
      <c r="B238" s="261"/>
      <c r="C238" s="262"/>
      <c r="D238" s="241" t="s">
        <v>138</v>
      </c>
      <c r="E238" s="263" t="s">
        <v>1</v>
      </c>
      <c r="F238" s="264" t="s">
        <v>141</v>
      </c>
      <c r="G238" s="262"/>
      <c r="H238" s="265">
        <v>0.108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1" t="s">
        <v>138</v>
      </c>
      <c r="AU238" s="271" t="s">
        <v>85</v>
      </c>
      <c r="AV238" s="15" t="s">
        <v>136</v>
      </c>
      <c r="AW238" s="15" t="s">
        <v>32</v>
      </c>
      <c r="AX238" s="15" t="s">
        <v>83</v>
      </c>
      <c r="AY238" s="271" t="s">
        <v>129</v>
      </c>
    </row>
    <row r="239" s="2" customFormat="1" ht="16.5" customHeight="1">
      <c r="A239" s="38"/>
      <c r="B239" s="39"/>
      <c r="C239" s="226" t="s">
        <v>271</v>
      </c>
      <c r="D239" s="226" t="s">
        <v>131</v>
      </c>
      <c r="E239" s="227" t="s">
        <v>329</v>
      </c>
      <c r="F239" s="228" t="s">
        <v>330</v>
      </c>
      <c r="G239" s="229" t="s">
        <v>259</v>
      </c>
      <c r="H239" s="230">
        <v>0.053999999999999999</v>
      </c>
      <c r="I239" s="231"/>
      <c r="J239" s="232">
        <f>ROUND(I239*H239,2)</f>
        <v>0</v>
      </c>
      <c r="K239" s="228" t="s">
        <v>135</v>
      </c>
      <c r="L239" s="44"/>
      <c r="M239" s="233" t="s">
        <v>1</v>
      </c>
      <c r="N239" s="234" t="s">
        <v>41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136</v>
      </c>
      <c r="AT239" s="237" t="s">
        <v>131</v>
      </c>
      <c r="AU239" s="237" t="s">
        <v>85</v>
      </c>
      <c r="AY239" s="17" t="s">
        <v>129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136</v>
      </c>
      <c r="BM239" s="237" t="s">
        <v>588</v>
      </c>
    </row>
    <row r="240" s="13" customFormat="1">
      <c r="A240" s="13"/>
      <c r="B240" s="239"/>
      <c r="C240" s="240"/>
      <c r="D240" s="241" t="s">
        <v>138</v>
      </c>
      <c r="E240" s="242" t="s">
        <v>1</v>
      </c>
      <c r="F240" s="243" t="s">
        <v>589</v>
      </c>
      <c r="G240" s="240"/>
      <c r="H240" s="242" t="s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138</v>
      </c>
      <c r="AU240" s="249" t="s">
        <v>85</v>
      </c>
      <c r="AV240" s="13" t="s">
        <v>83</v>
      </c>
      <c r="AW240" s="13" t="s">
        <v>32</v>
      </c>
      <c r="AX240" s="13" t="s">
        <v>76</v>
      </c>
      <c r="AY240" s="249" t="s">
        <v>129</v>
      </c>
    </row>
    <row r="241" s="14" customFormat="1">
      <c r="A241" s="14"/>
      <c r="B241" s="250"/>
      <c r="C241" s="251"/>
      <c r="D241" s="241" t="s">
        <v>138</v>
      </c>
      <c r="E241" s="252" t="s">
        <v>1</v>
      </c>
      <c r="F241" s="253" t="s">
        <v>537</v>
      </c>
      <c r="G241" s="251"/>
      <c r="H241" s="254">
        <v>0.053999999999999999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138</v>
      </c>
      <c r="AU241" s="260" t="s">
        <v>85</v>
      </c>
      <c r="AV241" s="14" t="s">
        <v>85</v>
      </c>
      <c r="AW241" s="14" t="s">
        <v>32</v>
      </c>
      <c r="AX241" s="14" t="s">
        <v>76</v>
      </c>
      <c r="AY241" s="260" t="s">
        <v>129</v>
      </c>
    </row>
    <row r="242" s="15" customFormat="1">
      <c r="A242" s="15"/>
      <c r="B242" s="261"/>
      <c r="C242" s="262"/>
      <c r="D242" s="241" t="s">
        <v>138</v>
      </c>
      <c r="E242" s="263" t="s">
        <v>1</v>
      </c>
      <c r="F242" s="264" t="s">
        <v>141</v>
      </c>
      <c r="G242" s="262"/>
      <c r="H242" s="265">
        <v>0.053999999999999999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1" t="s">
        <v>138</v>
      </c>
      <c r="AU242" s="271" t="s">
        <v>85</v>
      </c>
      <c r="AV242" s="15" t="s">
        <v>136</v>
      </c>
      <c r="AW242" s="15" t="s">
        <v>32</v>
      </c>
      <c r="AX242" s="15" t="s">
        <v>83</v>
      </c>
      <c r="AY242" s="271" t="s">
        <v>129</v>
      </c>
    </row>
    <row r="243" s="2" customFormat="1" ht="16.5" customHeight="1">
      <c r="A243" s="38"/>
      <c r="B243" s="39"/>
      <c r="C243" s="226" t="s">
        <v>275</v>
      </c>
      <c r="D243" s="226" t="s">
        <v>131</v>
      </c>
      <c r="E243" s="227" t="s">
        <v>590</v>
      </c>
      <c r="F243" s="228" t="s">
        <v>591</v>
      </c>
      <c r="G243" s="229" t="s">
        <v>149</v>
      </c>
      <c r="H243" s="230">
        <v>169</v>
      </c>
      <c r="I243" s="231"/>
      <c r="J243" s="232">
        <f>ROUND(I243*H243,2)</f>
        <v>0</v>
      </c>
      <c r="K243" s="228" t="s">
        <v>135</v>
      </c>
      <c r="L243" s="44"/>
      <c r="M243" s="233" t="s">
        <v>1</v>
      </c>
      <c r="N243" s="234" t="s">
        <v>41</v>
      </c>
      <c r="O243" s="91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136</v>
      </c>
      <c r="AT243" s="237" t="s">
        <v>131</v>
      </c>
      <c r="AU243" s="237" t="s">
        <v>85</v>
      </c>
      <c r="AY243" s="17" t="s">
        <v>129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83</v>
      </c>
      <c r="BK243" s="238">
        <f>ROUND(I243*H243,2)</f>
        <v>0</v>
      </c>
      <c r="BL243" s="17" t="s">
        <v>136</v>
      </c>
      <c r="BM243" s="237" t="s">
        <v>592</v>
      </c>
    </row>
    <row r="244" s="13" customFormat="1">
      <c r="A244" s="13"/>
      <c r="B244" s="239"/>
      <c r="C244" s="240"/>
      <c r="D244" s="241" t="s">
        <v>138</v>
      </c>
      <c r="E244" s="242" t="s">
        <v>1</v>
      </c>
      <c r="F244" s="243" t="s">
        <v>593</v>
      </c>
      <c r="G244" s="240"/>
      <c r="H244" s="242" t="s">
        <v>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138</v>
      </c>
      <c r="AU244" s="249" t="s">
        <v>85</v>
      </c>
      <c r="AV244" s="13" t="s">
        <v>83</v>
      </c>
      <c r="AW244" s="13" t="s">
        <v>32</v>
      </c>
      <c r="AX244" s="13" t="s">
        <v>76</v>
      </c>
      <c r="AY244" s="249" t="s">
        <v>129</v>
      </c>
    </row>
    <row r="245" s="14" customFormat="1">
      <c r="A245" s="14"/>
      <c r="B245" s="250"/>
      <c r="C245" s="251"/>
      <c r="D245" s="241" t="s">
        <v>138</v>
      </c>
      <c r="E245" s="252" t="s">
        <v>1</v>
      </c>
      <c r="F245" s="253" t="s">
        <v>594</v>
      </c>
      <c r="G245" s="251"/>
      <c r="H245" s="254">
        <v>169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0" t="s">
        <v>138</v>
      </c>
      <c r="AU245" s="260" t="s">
        <v>85</v>
      </c>
      <c r="AV245" s="14" t="s">
        <v>85</v>
      </c>
      <c r="AW245" s="14" t="s">
        <v>32</v>
      </c>
      <c r="AX245" s="14" t="s">
        <v>76</v>
      </c>
      <c r="AY245" s="260" t="s">
        <v>129</v>
      </c>
    </row>
    <row r="246" s="15" customFormat="1">
      <c r="A246" s="15"/>
      <c r="B246" s="261"/>
      <c r="C246" s="262"/>
      <c r="D246" s="241" t="s">
        <v>138</v>
      </c>
      <c r="E246" s="263" t="s">
        <v>1</v>
      </c>
      <c r="F246" s="264" t="s">
        <v>141</v>
      </c>
      <c r="G246" s="262"/>
      <c r="H246" s="265">
        <v>169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1" t="s">
        <v>138</v>
      </c>
      <c r="AU246" s="271" t="s">
        <v>85</v>
      </c>
      <c r="AV246" s="15" t="s">
        <v>136</v>
      </c>
      <c r="AW246" s="15" t="s">
        <v>32</v>
      </c>
      <c r="AX246" s="15" t="s">
        <v>83</v>
      </c>
      <c r="AY246" s="271" t="s">
        <v>129</v>
      </c>
    </row>
    <row r="247" s="2" customFormat="1" ht="16.5" customHeight="1">
      <c r="A247" s="38"/>
      <c r="B247" s="39"/>
      <c r="C247" s="272" t="s">
        <v>279</v>
      </c>
      <c r="D247" s="272" t="s">
        <v>348</v>
      </c>
      <c r="E247" s="273" t="s">
        <v>595</v>
      </c>
      <c r="F247" s="274" t="s">
        <v>596</v>
      </c>
      <c r="G247" s="275" t="s">
        <v>318</v>
      </c>
      <c r="H247" s="276">
        <v>6.0300000000000002</v>
      </c>
      <c r="I247" s="277"/>
      <c r="J247" s="278">
        <f>ROUND(I247*H247,2)</f>
        <v>0</v>
      </c>
      <c r="K247" s="274" t="s">
        <v>135</v>
      </c>
      <c r="L247" s="279"/>
      <c r="M247" s="280" t="s">
        <v>1</v>
      </c>
      <c r="N247" s="281" t="s">
        <v>41</v>
      </c>
      <c r="O247" s="91"/>
      <c r="P247" s="235">
        <f>O247*H247</f>
        <v>0</v>
      </c>
      <c r="Q247" s="235">
        <v>1</v>
      </c>
      <c r="R247" s="235">
        <f>Q247*H247</f>
        <v>6.0300000000000002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171</v>
      </c>
      <c r="AT247" s="237" t="s">
        <v>348</v>
      </c>
      <c r="AU247" s="237" t="s">
        <v>85</v>
      </c>
      <c r="AY247" s="17" t="s">
        <v>129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83</v>
      </c>
      <c r="BK247" s="238">
        <f>ROUND(I247*H247,2)</f>
        <v>0</v>
      </c>
      <c r="BL247" s="17" t="s">
        <v>136</v>
      </c>
      <c r="BM247" s="237" t="s">
        <v>597</v>
      </c>
    </row>
    <row r="248" s="13" customFormat="1">
      <c r="A248" s="13"/>
      <c r="B248" s="239"/>
      <c r="C248" s="240"/>
      <c r="D248" s="241" t="s">
        <v>138</v>
      </c>
      <c r="E248" s="242" t="s">
        <v>1</v>
      </c>
      <c r="F248" s="243" t="s">
        <v>598</v>
      </c>
      <c r="G248" s="240"/>
      <c r="H248" s="242" t="s">
        <v>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138</v>
      </c>
      <c r="AU248" s="249" t="s">
        <v>85</v>
      </c>
      <c r="AV248" s="13" t="s">
        <v>83</v>
      </c>
      <c r="AW248" s="13" t="s">
        <v>32</v>
      </c>
      <c r="AX248" s="13" t="s">
        <v>76</v>
      </c>
      <c r="AY248" s="249" t="s">
        <v>129</v>
      </c>
    </row>
    <row r="249" s="14" customFormat="1">
      <c r="A249" s="14"/>
      <c r="B249" s="250"/>
      <c r="C249" s="251"/>
      <c r="D249" s="241" t="s">
        <v>138</v>
      </c>
      <c r="E249" s="252" t="s">
        <v>1</v>
      </c>
      <c r="F249" s="253" t="s">
        <v>599</v>
      </c>
      <c r="G249" s="251"/>
      <c r="H249" s="254">
        <v>6.0300000000000002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138</v>
      </c>
      <c r="AU249" s="260" t="s">
        <v>85</v>
      </c>
      <c r="AV249" s="14" t="s">
        <v>85</v>
      </c>
      <c r="AW249" s="14" t="s">
        <v>32</v>
      </c>
      <c r="AX249" s="14" t="s">
        <v>76</v>
      </c>
      <c r="AY249" s="260" t="s">
        <v>129</v>
      </c>
    </row>
    <row r="250" s="15" customFormat="1">
      <c r="A250" s="15"/>
      <c r="B250" s="261"/>
      <c r="C250" s="262"/>
      <c r="D250" s="241" t="s">
        <v>138</v>
      </c>
      <c r="E250" s="263" t="s">
        <v>1</v>
      </c>
      <c r="F250" s="264" t="s">
        <v>141</v>
      </c>
      <c r="G250" s="262"/>
      <c r="H250" s="265">
        <v>6.0300000000000002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1" t="s">
        <v>138</v>
      </c>
      <c r="AU250" s="271" t="s">
        <v>85</v>
      </c>
      <c r="AV250" s="15" t="s">
        <v>136</v>
      </c>
      <c r="AW250" s="15" t="s">
        <v>32</v>
      </c>
      <c r="AX250" s="15" t="s">
        <v>83</v>
      </c>
      <c r="AY250" s="271" t="s">
        <v>129</v>
      </c>
    </row>
    <row r="251" s="2" customFormat="1" ht="16.5" customHeight="1">
      <c r="A251" s="38"/>
      <c r="B251" s="39"/>
      <c r="C251" s="226" t="s">
        <v>285</v>
      </c>
      <c r="D251" s="226" t="s">
        <v>131</v>
      </c>
      <c r="E251" s="227" t="s">
        <v>600</v>
      </c>
      <c r="F251" s="228" t="s">
        <v>601</v>
      </c>
      <c r="G251" s="229" t="s">
        <v>149</v>
      </c>
      <c r="H251" s="230">
        <v>169</v>
      </c>
      <c r="I251" s="231"/>
      <c r="J251" s="232">
        <f>ROUND(I251*H251,2)</f>
        <v>0</v>
      </c>
      <c r="K251" s="228" t="s">
        <v>135</v>
      </c>
      <c r="L251" s="44"/>
      <c r="M251" s="233" t="s">
        <v>1</v>
      </c>
      <c r="N251" s="234" t="s">
        <v>41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136</v>
      </c>
      <c r="AT251" s="237" t="s">
        <v>131</v>
      </c>
      <c r="AU251" s="237" t="s">
        <v>85</v>
      </c>
      <c r="AY251" s="17" t="s">
        <v>129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83</v>
      </c>
      <c r="BK251" s="238">
        <f>ROUND(I251*H251,2)</f>
        <v>0</v>
      </c>
      <c r="BL251" s="17" t="s">
        <v>136</v>
      </c>
      <c r="BM251" s="237" t="s">
        <v>602</v>
      </c>
    </row>
    <row r="252" s="13" customFormat="1">
      <c r="A252" s="13"/>
      <c r="B252" s="239"/>
      <c r="C252" s="240"/>
      <c r="D252" s="241" t="s">
        <v>138</v>
      </c>
      <c r="E252" s="242" t="s">
        <v>1</v>
      </c>
      <c r="F252" s="243" t="s">
        <v>603</v>
      </c>
      <c r="G252" s="240"/>
      <c r="H252" s="242" t="s">
        <v>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138</v>
      </c>
      <c r="AU252" s="249" t="s">
        <v>85</v>
      </c>
      <c r="AV252" s="13" t="s">
        <v>83</v>
      </c>
      <c r="AW252" s="13" t="s">
        <v>32</v>
      </c>
      <c r="AX252" s="13" t="s">
        <v>76</v>
      </c>
      <c r="AY252" s="249" t="s">
        <v>129</v>
      </c>
    </row>
    <row r="253" s="14" customFormat="1">
      <c r="A253" s="14"/>
      <c r="B253" s="250"/>
      <c r="C253" s="251"/>
      <c r="D253" s="241" t="s">
        <v>138</v>
      </c>
      <c r="E253" s="252" t="s">
        <v>1</v>
      </c>
      <c r="F253" s="253" t="s">
        <v>594</v>
      </c>
      <c r="G253" s="251"/>
      <c r="H253" s="254">
        <v>169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0" t="s">
        <v>138</v>
      </c>
      <c r="AU253" s="260" t="s">
        <v>85</v>
      </c>
      <c r="AV253" s="14" t="s">
        <v>85</v>
      </c>
      <c r="AW253" s="14" t="s">
        <v>32</v>
      </c>
      <c r="AX253" s="14" t="s">
        <v>76</v>
      </c>
      <c r="AY253" s="260" t="s">
        <v>129</v>
      </c>
    </row>
    <row r="254" s="15" customFormat="1">
      <c r="A254" s="15"/>
      <c r="B254" s="261"/>
      <c r="C254" s="262"/>
      <c r="D254" s="241" t="s">
        <v>138</v>
      </c>
      <c r="E254" s="263" t="s">
        <v>1</v>
      </c>
      <c r="F254" s="264" t="s">
        <v>141</v>
      </c>
      <c r="G254" s="262"/>
      <c r="H254" s="265">
        <v>169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1" t="s">
        <v>138</v>
      </c>
      <c r="AU254" s="271" t="s">
        <v>85</v>
      </c>
      <c r="AV254" s="15" t="s">
        <v>136</v>
      </c>
      <c r="AW254" s="15" t="s">
        <v>32</v>
      </c>
      <c r="AX254" s="15" t="s">
        <v>83</v>
      </c>
      <c r="AY254" s="271" t="s">
        <v>129</v>
      </c>
    </row>
    <row r="255" s="2" customFormat="1" ht="16.5" customHeight="1">
      <c r="A255" s="38"/>
      <c r="B255" s="39"/>
      <c r="C255" s="272" t="s">
        <v>289</v>
      </c>
      <c r="D255" s="272" t="s">
        <v>348</v>
      </c>
      <c r="E255" s="273" t="s">
        <v>604</v>
      </c>
      <c r="F255" s="274" t="s">
        <v>605</v>
      </c>
      <c r="G255" s="275" t="s">
        <v>606</v>
      </c>
      <c r="H255" s="276">
        <v>5.8310000000000004</v>
      </c>
      <c r="I255" s="277"/>
      <c r="J255" s="278">
        <f>ROUND(I255*H255,2)</f>
        <v>0</v>
      </c>
      <c r="K255" s="274" t="s">
        <v>135</v>
      </c>
      <c r="L255" s="279"/>
      <c r="M255" s="280" t="s">
        <v>1</v>
      </c>
      <c r="N255" s="281" t="s">
        <v>41</v>
      </c>
      <c r="O255" s="91"/>
      <c r="P255" s="235">
        <f>O255*H255</f>
        <v>0</v>
      </c>
      <c r="Q255" s="235">
        <v>0.001</v>
      </c>
      <c r="R255" s="235">
        <f>Q255*H255</f>
        <v>0.0058310000000000002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171</v>
      </c>
      <c r="AT255" s="237" t="s">
        <v>348</v>
      </c>
      <c r="AU255" s="237" t="s">
        <v>85</v>
      </c>
      <c r="AY255" s="17" t="s">
        <v>129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83</v>
      </c>
      <c r="BK255" s="238">
        <f>ROUND(I255*H255,2)</f>
        <v>0</v>
      </c>
      <c r="BL255" s="17" t="s">
        <v>136</v>
      </c>
      <c r="BM255" s="237" t="s">
        <v>607</v>
      </c>
    </row>
    <row r="256" s="13" customFormat="1">
      <c r="A256" s="13"/>
      <c r="B256" s="239"/>
      <c r="C256" s="240"/>
      <c r="D256" s="241" t="s">
        <v>138</v>
      </c>
      <c r="E256" s="242" t="s">
        <v>1</v>
      </c>
      <c r="F256" s="243" t="s">
        <v>608</v>
      </c>
      <c r="G256" s="240"/>
      <c r="H256" s="242" t="s">
        <v>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138</v>
      </c>
      <c r="AU256" s="249" t="s">
        <v>85</v>
      </c>
      <c r="AV256" s="13" t="s">
        <v>83</v>
      </c>
      <c r="AW256" s="13" t="s">
        <v>32</v>
      </c>
      <c r="AX256" s="13" t="s">
        <v>76</v>
      </c>
      <c r="AY256" s="249" t="s">
        <v>129</v>
      </c>
    </row>
    <row r="257" s="14" customFormat="1">
      <c r="A257" s="14"/>
      <c r="B257" s="250"/>
      <c r="C257" s="251"/>
      <c r="D257" s="241" t="s">
        <v>138</v>
      </c>
      <c r="E257" s="252" t="s">
        <v>1</v>
      </c>
      <c r="F257" s="253" t="s">
        <v>609</v>
      </c>
      <c r="G257" s="251"/>
      <c r="H257" s="254">
        <v>5.8310000000000004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0" t="s">
        <v>138</v>
      </c>
      <c r="AU257" s="260" t="s">
        <v>85</v>
      </c>
      <c r="AV257" s="14" t="s">
        <v>85</v>
      </c>
      <c r="AW257" s="14" t="s">
        <v>32</v>
      </c>
      <c r="AX257" s="14" t="s">
        <v>76</v>
      </c>
      <c r="AY257" s="260" t="s">
        <v>129</v>
      </c>
    </row>
    <row r="258" s="15" customFormat="1">
      <c r="A258" s="15"/>
      <c r="B258" s="261"/>
      <c r="C258" s="262"/>
      <c r="D258" s="241" t="s">
        <v>138</v>
      </c>
      <c r="E258" s="263" t="s">
        <v>1</v>
      </c>
      <c r="F258" s="264" t="s">
        <v>141</v>
      </c>
      <c r="G258" s="262"/>
      <c r="H258" s="265">
        <v>5.8310000000000004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1" t="s">
        <v>138</v>
      </c>
      <c r="AU258" s="271" t="s">
        <v>85</v>
      </c>
      <c r="AV258" s="15" t="s">
        <v>136</v>
      </c>
      <c r="AW258" s="15" t="s">
        <v>32</v>
      </c>
      <c r="AX258" s="15" t="s">
        <v>83</v>
      </c>
      <c r="AY258" s="271" t="s">
        <v>129</v>
      </c>
    </row>
    <row r="259" s="2" customFormat="1" ht="16.5" customHeight="1">
      <c r="A259" s="38"/>
      <c r="B259" s="39"/>
      <c r="C259" s="226" t="s">
        <v>293</v>
      </c>
      <c r="D259" s="226" t="s">
        <v>131</v>
      </c>
      <c r="E259" s="227" t="s">
        <v>610</v>
      </c>
      <c r="F259" s="228" t="s">
        <v>611</v>
      </c>
      <c r="G259" s="229" t="s">
        <v>149</v>
      </c>
      <c r="H259" s="230">
        <v>169</v>
      </c>
      <c r="I259" s="231"/>
      <c r="J259" s="232">
        <f>ROUND(I259*H259,2)</f>
        <v>0</v>
      </c>
      <c r="K259" s="228" t="s">
        <v>135</v>
      </c>
      <c r="L259" s="44"/>
      <c r="M259" s="233" t="s">
        <v>1</v>
      </c>
      <c r="N259" s="234" t="s">
        <v>41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136</v>
      </c>
      <c r="AT259" s="237" t="s">
        <v>131</v>
      </c>
      <c r="AU259" s="237" t="s">
        <v>85</v>
      </c>
      <c r="AY259" s="17" t="s">
        <v>129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83</v>
      </c>
      <c r="BK259" s="238">
        <f>ROUND(I259*H259,2)</f>
        <v>0</v>
      </c>
      <c r="BL259" s="17" t="s">
        <v>136</v>
      </c>
      <c r="BM259" s="237" t="s">
        <v>612</v>
      </c>
    </row>
    <row r="260" s="13" customFormat="1">
      <c r="A260" s="13"/>
      <c r="B260" s="239"/>
      <c r="C260" s="240"/>
      <c r="D260" s="241" t="s">
        <v>138</v>
      </c>
      <c r="E260" s="242" t="s">
        <v>1</v>
      </c>
      <c r="F260" s="243" t="s">
        <v>613</v>
      </c>
      <c r="G260" s="240"/>
      <c r="H260" s="242" t="s">
        <v>1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138</v>
      </c>
      <c r="AU260" s="249" t="s">
        <v>85</v>
      </c>
      <c r="AV260" s="13" t="s">
        <v>83</v>
      </c>
      <c r="AW260" s="13" t="s">
        <v>32</v>
      </c>
      <c r="AX260" s="13" t="s">
        <v>76</v>
      </c>
      <c r="AY260" s="249" t="s">
        <v>129</v>
      </c>
    </row>
    <row r="261" s="14" customFormat="1">
      <c r="A261" s="14"/>
      <c r="B261" s="250"/>
      <c r="C261" s="251"/>
      <c r="D261" s="241" t="s">
        <v>138</v>
      </c>
      <c r="E261" s="252" t="s">
        <v>1</v>
      </c>
      <c r="F261" s="253" t="s">
        <v>594</v>
      </c>
      <c r="G261" s="251"/>
      <c r="H261" s="254">
        <v>169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138</v>
      </c>
      <c r="AU261" s="260" t="s">
        <v>85</v>
      </c>
      <c r="AV261" s="14" t="s">
        <v>85</v>
      </c>
      <c r="AW261" s="14" t="s">
        <v>32</v>
      </c>
      <c r="AX261" s="14" t="s">
        <v>76</v>
      </c>
      <c r="AY261" s="260" t="s">
        <v>129</v>
      </c>
    </row>
    <row r="262" s="15" customFormat="1">
      <c r="A262" s="15"/>
      <c r="B262" s="261"/>
      <c r="C262" s="262"/>
      <c r="D262" s="241" t="s">
        <v>138</v>
      </c>
      <c r="E262" s="263" t="s">
        <v>1</v>
      </c>
      <c r="F262" s="264" t="s">
        <v>141</v>
      </c>
      <c r="G262" s="262"/>
      <c r="H262" s="265">
        <v>169</v>
      </c>
      <c r="I262" s="266"/>
      <c r="J262" s="262"/>
      <c r="K262" s="262"/>
      <c r="L262" s="267"/>
      <c r="M262" s="268"/>
      <c r="N262" s="269"/>
      <c r="O262" s="269"/>
      <c r="P262" s="269"/>
      <c r="Q262" s="269"/>
      <c r="R262" s="269"/>
      <c r="S262" s="269"/>
      <c r="T262" s="27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1" t="s">
        <v>138</v>
      </c>
      <c r="AU262" s="271" t="s">
        <v>85</v>
      </c>
      <c r="AV262" s="15" t="s">
        <v>136</v>
      </c>
      <c r="AW262" s="15" t="s">
        <v>32</v>
      </c>
      <c r="AX262" s="15" t="s">
        <v>83</v>
      </c>
      <c r="AY262" s="271" t="s">
        <v>129</v>
      </c>
    </row>
    <row r="263" s="2" customFormat="1" ht="16.5" customHeight="1">
      <c r="A263" s="38"/>
      <c r="B263" s="39"/>
      <c r="C263" s="226" t="s">
        <v>299</v>
      </c>
      <c r="D263" s="226" t="s">
        <v>131</v>
      </c>
      <c r="E263" s="227" t="s">
        <v>614</v>
      </c>
      <c r="F263" s="228" t="s">
        <v>615</v>
      </c>
      <c r="G263" s="229" t="s">
        <v>149</v>
      </c>
      <c r="H263" s="230">
        <v>1322</v>
      </c>
      <c r="I263" s="231"/>
      <c r="J263" s="232">
        <f>ROUND(I263*H263,2)</f>
        <v>0</v>
      </c>
      <c r="K263" s="228" t="s">
        <v>135</v>
      </c>
      <c r="L263" s="44"/>
      <c r="M263" s="233" t="s">
        <v>1</v>
      </c>
      <c r="N263" s="234" t="s">
        <v>41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136</v>
      </c>
      <c r="AT263" s="237" t="s">
        <v>131</v>
      </c>
      <c r="AU263" s="237" t="s">
        <v>85</v>
      </c>
      <c r="AY263" s="17" t="s">
        <v>129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83</v>
      </c>
      <c r="BK263" s="238">
        <f>ROUND(I263*H263,2)</f>
        <v>0</v>
      </c>
      <c r="BL263" s="17" t="s">
        <v>136</v>
      </c>
      <c r="BM263" s="237" t="s">
        <v>616</v>
      </c>
    </row>
    <row r="264" s="13" customFormat="1">
      <c r="A264" s="13"/>
      <c r="B264" s="239"/>
      <c r="C264" s="240"/>
      <c r="D264" s="241" t="s">
        <v>138</v>
      </c>
      <c r="E264" s="242" t="s">
        <v>1</v>
      </c>
      <c r="F264" s="243" t="s">
        <v>617</v>
      </c>
      <c r="G264" s="240"/>
      <c r="H264" s="242" t="s">
        <v>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138</v>
      </c>
      <c r="AU264" s="249" t="s">
        <v>85</v>
      </c>
      <c r="AV264" s="13" t="s">
        <v>83</v>
      </c>
      <c r="AW264" s="13" t="s">
        <v>32</v>
      </c>
      <c r="AX264" s="13" t="s">
        <v>76</v>
      </c>
      <c r="AY264" s="249" t="s">
        <v>129</v>
      </c>
    </row>
    <row r="265" s="14" customFormat="1">
      <c r="A265" s="14"/>
      <c r="B265" s="250"/>
      <c r="C265" s="251"/>
      <c r="D265" s="241" t="s">
        <v>138</v>
      </c>
      <c r="E265" s="252" t="s">
        <v>1</v>
      </c>
      <c r="F265" s="253" t="s">
        <v>618</v>
      </c>
      <c r="G265" s="251"/>
      <c r="H265" s="254">
        <v>1322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138</v>
      </c>
      <c r="AU265" s="260" t="s">
        <v>85</v>
      </c>
      <c r="AV265" s="14" t="s">
        <v>85</v>
      </c>
      <c r="AW265" s="14" t="s">
        <v>32</v>
      </c>
      <c r="AX265" s="14" t="s">
        <v>76</v>
      </c>
      <c r="AY265" s="260" t="s">
        <v>129</v>
      </c>
    </row>
    <row r="266" s="15" customFormat="1">
      <c r="A266" s="15"/>
      <c r="B266" s="261"/>
      <c r="C266" s="262"/>
      <c r="D266" s="241" t="s">
        <v>138</v>
      </c>
      <c r="E266" s="263" t="s">
        <v>1</v>
      </c>
      <c r="F266" s="264" t="s">
        <v>141</v>
      </c>
      <c r="G266" s="262"/>
      <c r="H266" s="265">
        <v>1322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1" t="s">
        <v>138</v>
      </c>
      <c r="AU266" s="271" t="s">
        <v>85</v>
      </c>
      <c r="AV266" s="15" t="s">
        <v>136</v>
      </c>
      <c r="AW266" s="15" t="s">
        <v>32</v>
      </c>
      <c r="AX266" s="15" t="s">
        <v>83</v>
      </c>
      <c r="AY266" s="271" t="s">
        <v>129</v>
      </c>
    </row>
    <row r="267" s="12" customFormat="1" ht="22.8" customHeight="1">
      <c r="A267" s="12"/>
      <c r="B267" s="210"/>
      <c r="C267" s="211"/>
      <c r="D267" s="212" t="s">
        <v>75</v>
      </c>
      <c r="E267" s="224" t="s">
        <v>158</v>
      </c>
      <c r="F267" s="224" t="s">
        <v>619</v>
      </c>
      <c r="G267" s="211"/>
      <c r="H267" s="211"/>
      <c r="I267" s="214"/>
      <c r="J267" s="225">
        <f>BK267</f>
        <v>0</v>
      </c>
      <c r="K267" s="211"/>
      <c r="L267" s="216"/>
      <c r="M267" s="217"/>
      <c r="N267" s="218"/>
      <c r="O267" s="218"/>
      <c r="P267" s="219">
        <f>SUM(P268:P472)</f>
        <v>0</v>
      </c>
      <c r="Q267" s="218"/>
      <c r="R267" s="219">
        <f>SUM(R268:R472)</f>
        <v>116.01906199999998</v>
      </c>
      <c r="S267" s="218"/>
      <c r="T267" s="220">
        <f>SUM(T268:T472)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1" t="s">
        <v>83</v>
      </c>
      <c r="AT267" s="222" t="s">
        <v>75</v>
      </c>
      <c r="AU267" s="222" t="s">
        <v>83</v>
      </c>
      <c r="AY267" s="221" t="s">
        <v>129</v>
      </c>
      <c r="BK267" s="223">
        <f>SUM(BK268:BK472)</f>
        <v>0</v>
      </c>
    </row>
    <row r="268" s="2" customFormat="1" ht="16.5" customHeight="1">
      <c r="A268" s="38"/>
      <c r="B268" s="39"/>
      <c r="C268" s="226" t="s">
        <v>304</v>
      </c>
      <c r="D268" s="226" t="s">
        <v>131</v>
      </c>
      <c r="E268" s="227" t="s">
        <v>620</v>
      </c>
      <c r="F268" s="228" t="s">
        <v>621</v>
      </c>
      <c r="G268" s="229" t="s">
        <v>149</v>
      </c>
      <c r="H268" s="230">
        <v>1198</v>
      </c>
      <c r="I268" s="231"/>
      <c r="J268" s="232">
        <f>ROUND(I268*H268,2)</f>
        <v>0</v>
      </c>
      <c r="K268" s="228" t="s">
        <v>135</v>
      </c>
      <c r="L268" s="44"/>
      <c r="M268" s="233" t="s">
        <v>1</v>
      </c>
      <c r="N268" s="234" t="s">
        <v>41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136</v>
      </c>
      <c r="AT268" s="237" t="s">
        <v>131</v>
      </c>
      <c r="AU268" s="237" t="s">
        <v>85</v>
      </c>
      <c r="AY268" s="17" t="s">
        <v>129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83</v>
      </c>
      <c r="BK268" s="238">
        <f>ROUND(I268*H268,2)</f>
        <v>0</v>
      </c>
      <c r="BL268" s="17" t="s">
        <v>136</v>
      </c>
      <c r="BM268" s="237" t="s">
        <v>622</v>
      </c>
    </row>
    <row r="269" s="13" customFormat="1">
      <c r="A269" s="13"/>
      <c r="B269" s="239"/>
      <c r="C269" s="240"/>
      <c r="D269" s="241" t="s">
        <v>138</v>
      </c>
      <c r="E269" s="242" t="s">
        <v>1</v>
      </c>
      <c r="F269" s="243" t="s">
        <v>623</v>
      </c>
      <c r="G269" s="240"/>
      <c r="H269" s="242" t="s">
        <v>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138</v>
      </c>
      <c r="AU269" s="249" t="s">
        <v>85</v>
      </c>
      <c r="AV269" s="13" t="s">
        <v>83</v>
      </c>
      <c r="AW269" s="13" t="s">
        <v>32</v>
      </c>
      <c r="AX269" s="13" t="s">
        <v>76</v>
      </c>
      <c r="AY269" s="249" t="s">
        <v>129</v>
      </c>
    </row>
    <row r="270" s="14" customFormat="1">
      <c r="A270" s="14"/>
      <c r="B270" s="250"/>
      <c r="C270" s="251"/>
      <c r="D270" s="241" t="s">
        <v>138</v>
      </c>
      <c r="E270" s="252" t="s">
        <v>1</v>
      </c>
      <c r="F270" s="253" t="s">
        <v>624</v>
      </c>
      <c r="G270" s="251"/>
      <c r="H270" s="254">
        <v>1198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138</v>
      </c>
      <c r="AU270" s="260" t="s">
        <v>85</v>
      </c>
      <c r="AV270" s="14" t="s">
        <v>85</v>
      </c>
      <c r="AW270" s="14" t="s">
        <v>32</v>
      </c>
      <c r="AX270" s="14" t="s">
        <v>76</v>
      </c>
      <c r="AY270" s="260" t="s">
        <v>129</v>
      </c>
    </row>
    <row r="271" s="15" customFormat="1">
      <c r="A271" s="15"/>
      <c r="B271" s="261"/>
      <c r="C271" s="262"/>
      <c r="D271" s="241" t="s">
        <v>138</v>
      </c>
      <c r="E271" s="263" t="s">
        <v>1</v>
      </c>
      <c r="F271" s="264" t="s">
        <v>141</v>
      </c>
      <c r="G271" s="262"/>
      <c r="H271" s="265">
        <v>1198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1" t="s">
        <v>138</v>
      </c>
      <c r="AU271" s="271" t="s">
        <v>85</v>
      </c>
      <c r="AV271" s="15" t="s">
        <v>136</v>
      </c>
      <c r="AW271" s="15" t="s">
        <v>32</v>
      </c>
      <c r="AX271" s="15" t="s">
        <v>83</v>
      </c>
      <c r="AY271" s="271" t="s">
        <v>129</v>
      </c>
    </row>
    <row r="272" s="2" customFormat="1" ht="16.5" customHeight="1">
      <c r="A272" s="38"/>
      <c r="B272" s="39"/>
      <c r="C272" s="226" t="s">
        <v>310</v>
      </c>
      <c r="D272" s="226" t="s">
        <v>131</v>
      </c>
      <c r="E272" s="227" t="s">
        <v>625</v>
      </c>
      <c r="F272" s="228" t="s">
        <v>626</v>
      </c>
      <c r="G272" s="229" t="s">
        <v>149</v>
      </c>
      <c r="H272" s="230">
        <v>89</v>
      </c>
      <c r="I272" s="231"/>
      <c r="J272" s="232">
        <f>ROUND(I272*H272,2)</f>
        <v>0</v>
      </c>
      <c r="K272" s="228" t="s">
        <v>135</v>
      </c>
      <c r="L272" s="44"/>
      <c r="M272" s="233" t="s">
        <v>1</v>
      </c>
      <c r="N272" s="234" t="s">
        <v>41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136</v>
      </c>
      <c r="AT272" s="237" t="s">
        <v>131</v>
      </c>
      <c r="AU272" s="237" t="s">
        <v>85</v>
      </c>
      <c r="AY272" s="17" t="s">
        <v>129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83</v>
      </c>
      <c r="BK272" s="238">
        <f>ROUND(I272*H272,2)</f>
        <v>0</v>
      </c>
      <c r="BL272" s="17" t="s">
        <v>136</v>
      </c>
      <c r="BM272" s="237" t="s">
        <v>627</v>
      </c>
    </row>
    <row r="273" s="13" customFormat="1">
      <c r="A273" s="13"/>
      <c r="B273" s="239"/>
      <c r="C273" s="240"/>
      <c r="D273" s="241" t="s">
        <v>138</v>
      </c>
      <c r="E273" s="242" t="s">
        <v>1</v>
      </c>
      <c r="F273" s="243" t="s">
        <v>628</v>
      </c>
      <c r="G273" s="240"/>
      <c r="H273" s="242" t="s">
        <v>1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138</v>
      </c>
      <c r="AU273" s="249" t="s">
        <v>85</v>
      </c>
      <c r="AV273" s="13" t="s">
        <v>83</v>
      </c>
      <c r="AW273" s="13" t="s">
        <v>32</v>
      </c>
      <c r="AX273" s="13" t="s">
        <v>76</v>
      </c>
      <c r="AY273" s="249" t="s">
        <v>129</v>
      </c>
    </row>
    <row r="274" s="14" customFormat="1">
      <c r="A274" s="14"/>
      <c r="B274" s="250"/>
      <c r="C274" s="251"/>
      <c r="D274" s="241" t="s">
        <v>138</v>
      </c>
      <c r="E274" s="252" t="s">
        <v>1</v>
      </c>
      <c r="F274" s="253" t="s">
        <v>629</v>
      </c>
      <c r="G274" s="251"/>
      <c r="H274" s="254">
        <v>89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138</v>
      </c>
      <c r="AU274" s="260" t="s">
        <v>85</v>
      </c>
      <c r="AV274" s="14" t="s">
        <v>85</v>
      </c>
      <c r="AW274" s="14" t="s">
        <v>32</v>
      </c>
      <c r="AX274" s="14" t="s">
        <v>76</v>
      </c>
      <c r="AY274" s="260" t="s">
        <v>129</v>
      </c>
    </row>
    <row r="275" s="15" customFormat="1">
      <c r="A275" s="15"/>
      <c r="B275" s="261"/>
      <c r="C275" s="262"/>
      <c r="D275" s="241" t="s">
        <v>138</v>
      </c>
      <c r="E275" s="263" t="s">
        <v>1</v>
      </c>
      <c r="F275" s="264" t="s">
        <v>141</v>
      </c>
      <c r="G275" s="262"/>
      <c r="H275" s="265">
        <v>89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1" t="s">
        <v>138</v>
      </c>
      <c r="AU275" s="271" t="s">
        <v>85</v>
      </c>
      <c r="AV275" s="15" t="s">
        <v>136</v>
      </c>
      <c r="AW275" s="15" t="s">
        <v>32</v>
      </c>
      <c r="AX275" s="15" t="s">
        <v>83</v>
      </c>
      <c r="AY275" s="271" t="s">
        <v>129</v>
      </c>
    </row>
    <row r="276" s="2" customFormat="1" ht="16.5" customHeight="1">
      <c r="A276" s="38"/>
      <c r="B276" s="39"/>
      <c r="C276" s="226" t="s">
        <v>315</v>
      </c>
      <c r="D276" s="226" t="s">
        <v>131</v>
      </c>
      <c r="E276" s="227" t="s">
        <v>625</v>
      </c>
      <c r="F276" s="228" t="s">
        <v>626</v>
      </c>
      <c r="G276" s="229" t="s">
        <v>149</v>
      </c>
      <c r="H276" s="230">
        <v>89</v>
      </c>
      <c r="I276" s="231"/>
      <c r="J276" s="232">
        <f>ROUND(I276*H276,2)</f>
        <v>0</v>
      </c>
      <c r="K276" s="228" t="s">
        <v>135</v>
      </c>
      <c r="L276" s="44"/>
      <c r="M276" s="233" t="s">
        <v>1</v>
      </c>
      <c r="N276" s="234" t="s">
        <v>41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136</v>
      </c>
      <c r="AT276" s="237" t="s">
        <v>131</v>
      </c>
      <c r="AU276" s="237" t="s">
        <v>85</v>
      </c>
      <c r="AY276" s="17" t="s">
        <v>129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83</v>
      </c>
      <c r="BK276" s="238">
        <f>ROUND(I276*H276,2)</f>
        <v>0</v>
      </c>
      <c r="BL276" s="17" t="s">
        <v>136</v>
      </c>
      <c r="BM276" s="237" t="s">
        <v>630</v>
      </c>
    </row>
    <row r="277" s="13" customFormat="1">
      <c r="A277" s="13"/>
      <c r="B277" s="239"/>
      <c r="C277" s="240"/>
      <c r="D277" s="241" t="s">
        <v>138</v>
      </c>
      <c r="E277" s="242" t="s">
        <v>1</v>
      </c>
      <c r="F277" s="243" t="s">
        <v>631</v>
      </c>
      <c r="G277" s="240"/>
      <c r="H277" s="242" t="s">
        <v>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138</v>
      </c>
      <c r="AU277" s="249" t="s">
        <v>85</v>
      </c>
      <c r="AV277" s="13" t="s">
        <v>83</v>
      </c>
      <c r="AW277" s="13" t="s">
        <v>32</v>
      </c>
      <c r="AX277" s="13" t="s">
        <v>76</v>
      </c>
      <c r="AY277" s="249" t="s">
        <v>129</v>
      </c>
    </row>
    <row r="278" s="14" customFormat="1">
      <c r="A278" s="14"/>
      <c r="B278" s="250"/>
      <c r="C278" s="251"/>
      <c r="D278" s="241" t="s">
        <v>138</v>
      </c>
      <c r="E278" s="252" t="s">
        <v>1</v>
      </c>
      <c r="F278" s="253" t="s">
        <v>629</v>
      </c>
      <c r="G278" s="251"/>
      <c r="H278" s="254">
        <v>89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138</v>
      </c>
      <c r="AU278" s="260" t="s">
        <v>85</v>
      </c>
      <c r="AV278" s="14" t="s">
        <v>85</v>
      </c>
      <c r="AW278" s="14" t="s">
        <v>32</v>
      </c>
      <c r="AX278" s="14" t="s">
        <v>76</v>
      </c>
      <c r="AY278" s="260" t="s">
        <v>129</v>
      </c>
    </row>
    <row r="279" s="15" customFormat="1">
      <c r="A279" s="15"/>
      <c r="B279" s="261"/>
      <c r="C279" s="262"/>
      <c r="D279" s="241" t="s">
        <v>138</v>
      </c>
      <c r="E279" s="263" t="s">
        <v>1</v>
      </c>
      <c r="F279" s="264" t="s">
        <v>141</v>
      </c>
      <c r="G279" s="262"/>
      <c r="H279" s="265">
        <v>89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1" t="s">
        <v>138</v>
      </c>
      <c r="AU279" s="271" t="s">
        <v>85</v>
      </c>
      <c r="AV279" s="15" t="s">
        <v>136</v>
      </c>
      <c r="AW279" s="15" t="s">
        <v>32</v>
      </c>
      <c r="AX279" s="15" t="s">
        <v>83</v>
      </c>
      <c r="AY279" s="271" t="s">
        <v>129</v>
      </c>
    </row>
    <row r="280" s="2" customFormat="1" ht="16.5" customHeight="1">
      <c r="A280" s="38"/>
      <c r="B280" s="39"/>
      <c r="C280" s="226" t="s">
        <v>322</v>
      </c>
      <c r="D280" s="226" t="s">
        <v>131</v>
      </c>
      <c r="E280" s="227" t="s">
        <v>625</v>
      </c>
      <c r="F280" s="228" t="s">
        <v>626</v>
      </c>
      <c r="G280" s="229" t="s">
        <v>149</v>
      </c>
      <c r="H280" s="230">
        <v>49</v>
      </c>
      <c r="I280" s="231"/>
      <c r="J280" s="232">
        <f>ROUND(I280*H280,2)</f>
        <v>0</v>
      </c>
      <c r="K280" s="228" t="s">
        <v>135</v>
      </c>
      <c r="L280" s="44"/>
      <c r="M280" s="233" t="s">
        <v>1</v>
      </c>
      <c r="N280" s="234" t="s">
        <v>41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136</v>
      </c>
      <c r="AT280" s="237" t="s">
        <v>131</v>
      </c>
      <c r="AU280" s="237" t="s">
        <v>85</v>
      </c>
      <c r="AY280" s="17" t="s">
        <v>129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83</v>
      </c>
      <c r="BK280" s="238">
        <f>ROUND(I280*H280,2)</f>
        <v>0</v>
      </c>
      <c r="BL280" s="17" t="s">
        <v>136</v>
      </c>
      <c r="BM280" s="237" t="s">
        <v>632</v>
      </c>
    </row>
    <row r="281" s="13" customFormat="1">
      <c r="A281" s="13"/>
      <c r="B281" s="239"/>
      <c r="C281" s="240"/>
      <c r="D281" s="241" t="s">
        <v>138</v>
      </c>
      <c r="E281" s="242" t="s">
        <v>1</v>
      </c>
      <c r="F281" s="243" t="s">
        <v>633</v>
      </c>
      <c r="G281" s="240"/>
      <c r="H281" s="242" t="s">
        <v>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138</v>
      </c>
      <c r="AU281" s="249" t="s">
        <v>85</v>
      </c>
      <c r="AV281" s="13" t="s">
        <v>83</v>
      </c>
      <c r="AW281" s="13" t="s">
        <v>32</v>
      </c>
      <c r="AX281" s="13" t="s">
        <v>76</v>
      </c>
      <c r="AY281" s="249" t="s">
        <v>129</v>
      </c>
    </row>
    <row r="282" s="14" customFormat="1">
      <c r="A282" s="14"/>
      <c r="B282" s="250"/>
      <c r="C282" s="251"/>
      <c r="D282" s="241" t="s">
        <v>138</v>
      </c>
      <c r="E282" s="252" t="s">
        <v>1</v>
      </c>
      <c r="F282" s="253" t="s">
        <v>634</v>
      </c>
      <c r="G282" s="251"/>
      <c r="H282" s="254">
        <v>49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138</v>
      </c>
      <c r="AU282" s="260" t="s">
        <v>85</v>
      </c>
      <c r="AV282" s="14" t="s">
        <v>85</v>
      </c>
      <c r="AW282" s="14" t="s">
        <v>32</v>
      </c>
      <c r="AX282" s="14" t="s">
        <v>76</v>
      </c>
      <c r="AY282" s="260" t="s">
        <v>129</v>
      </c>
    </row>
    <row r="283" s="15" customFormat="1">
      <c r="A283" s="15"/>
      <c r="B283" s="261"/>
      <c r="C283" s="262"/>
      <c r="D283" s="241" t="s">
        <v>138</v>
      </c>
      <c r="E283" s="263" t="s">
        <v>1</v>
      </c>
      <c r="F283" s="264" t="s">
        <v>141</v>
      </c>
      <c r="G283" s="262"/>
      <c r="H283" s="265">
        <v>49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1" t="s">
        <v>138</v>
      </c>
      <c r="AU283" s="271" t="s">
        <v>85</v>
      </c>
      <c r="AV283" s="15" t="s">
        <v>136</v>
      </c>
      <c r="AW283" s="15" t="s">
        <v>32</v>
      </c>
      <c r="AX283" s="15" t="s">
        <v>83</v>
      </c>
      <c r="AY283" s="271" t="s">
        <v>129</v>
      </c>
    </row>
    <row r="284" s="2" customFormat="1" ht="16.5" customHeight="1">
      <c r="A284" s="38"/>
      <c r="B284" s="39"/>
      <c r="C284" s="226" t="s">
        <v>328</v>
      </c>
      <c r="D284" s="226" t="s">
        <v>131</v>
      </c>
      <c r="E284" s="227" t="s">
        <v>625</v>
      </c>
      <c r="F284" s="228" t="s">
        <v>626</v>
      </c>
      <c r="G284" s="229" t="s">
        <v>149</v>
      </c>
      <c r="H284" s="230">
        <v>49</v>
      </c>
      <c r="I284" s="231"/>
      <c r="J284" s="232">
        <f>ROUND(I284*H284,2)</f>
        <v>0</v>
      </c>
      <c r="K284" s="228" t="s">
        <v>135</v>
      </c>
      <c r="L284" s="44"/>
      <c r="M284" s="233" t="s">
        <v>1</v>
      </c>
      <c r="N284" s="234" t="s">
        <v>41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136</v>
      </c>
      <c r="AT284" s="237" t="s">
        <v>131</v>
      </c>
      <c r="AU284" s="237" t="s">
        <v>85</v>
      </c>
      <c r="AY284" s="17" t="s">
        <v>129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83</v>
      </c>
      <c r="BK284" s="238">
        <f>ROUND(I284*H284,2)</f>
        <v>0</v>
      </c>
      <c r="BL284" s="17" t="s">
        <v>136</v>
      </c>
      <c r="BM284" s="237" t="s">
        <v>635</v>
      </c>
    </row>
    <row r="285" s="13" customFormat="1">
      <c r="A285" s="13"/>
      <c r="B285" s="239"/>
      <c r="C285" s="240"/>
      <c r="D285" s="241" t="s">
        <v>138</v>
      </c>
      <c r="E285" s="242" t="s">
        <v>1</v>
      </c>
      <c r="F285" s="243" t="s">
        <v>636</v>
      </c>
      <c r="G285" s="240"/>
      <c r="H285" s="242" t="s">
        <v>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138</v>
      </c>
      <c r="AU285" s="249" t="s">
        <v>85</v>
      </c>
      <c r="AV285" s="13" t="s">
        <v>83</v>
      </c>
      <c r="AW285" s="13" t="s">
        <v>32</v>
      </c>
      <c r="AX285" s="13" t="s">
        <v>76</v>
      </c>
      <c r="AY285" s="249" t="s">
        <v>129</v>
      </c>
    </row>
    <row r="286" s="14" customFormat="1">
      <c r="A286" s="14"/>
      <c r="B286" s="250"/>
      <c r="C286" s="251"/>
      <c r="D286" s="241" t="s">
        <v>138</v>
      </c>
      <c r="E286" s="252" t="s">
        <v>1</v>
      </c>
      <c r="F286" s="253" t="s">
        <v>634</v>
      </c>
      <c r="G286" s="251"/>
      <c r="H286" s="254">
        <v>49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138</v>
      </c>
      <c r="AU286" s="260" t="s">
        <v>85</v>
      </c>
      <c r="AV286" s="14" t="s">
        <v>85</v>
      </c>
      <c r="AW286" s="14" t="s">
        <v>32</v>
      </c>
      <c r="AX286" s="14" t="s">
        <v>76</v>
      </c>
      <c r="AY286" s="260" t="s">
        <v>129</v>
      </c>
    </row>
    <row r="287" s="15" customFormat="1">
      <c r="A287" s="15"/>
      <c r="B287" s="261"/>
      <c r="C287" s="262"/>
      <c r="D287" s="241" t="s">
        <v>138</v>
      </c>
      <c r="E287" s="263" t="s">
        <v>1</v>
      </c>
      <c r="F287" s="264" t="s">
        <v>141</v>
      </c>
      <c r="G287" s="262"/>
      <c r="H287" s="265">
        <v>49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1" t="s">
        <v>138</v>
      </c>
      <c r="AU287" s="271" t="s">
        <v>85</v>
      </c>
      <c r="AV287" s="15" t="s">
        <v>136</v>
      </c>
      <c r="AW287" s="15" t="s">
        <v>32</v>
      </c>
      <c r="AX287" s="15" t="s">
        <v>83</v>
      </c>
      <c r="AY287" s="271" t="s">
        <v>129</v>
      </c>
    </row>
    <row r="288" s="2" customFormat="1" ht="16.5" customHeight="1">
      <c r="A288" s="38"/>
      <c r="B288" s="39"/>
      <c r="C288" s="226" t="s">
        <v>332</v>
      </c>
      <c r="D288" s="226" t="s">
        <v>131</v>
      </c>
      <c r="E288" s="227" t="s">
        <v>625</v>
      </c>
      <c r="F288" s="228" t="s">
        <v>626</v>
      </c>
      <c r="G288" s="229" t="s">
        <v>149</v>
      </c>
      <c r="H288" s="230">
        <v>15</v>
      </c>
      <c r="I288" s="231"/>
      <c r="J288" s="232">
        <f>ROUND(I288*H288,2)</f>
        <v>0</v>
      </c>
      <c r="K288" s="228" t="s">
        <v>135</v>
      </c>
      <c r="L288" s="44"/>
      <c r="M288" s="233" t="s">
        <v>1</v>
      </c>
      <c r="N288" s="234" t="s">
        <v>41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136</v>
      </c>
      <c r="AT288" s="237" t="s">
        <v>131</v>
      </c>
      <c r="AU288" s="237" t="s">
        <v>85</v>
      </c>
      <c r="AY288" s="17" t="s">
        <v>129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83</v>
      </c>
      <c r="BK288" s="238">
        <f>ROUND(I288*H288,2)</f>
        <v>0</v>
      </c>
      <c r="BL288" s="17" t="s">
        <v>136</v>
      </c>
      <c r="BM288" s="237" t="s">
        <v>637</v>
      </c>
    </row>
    <row r="289" s="13" customFormat="1">
      <c r="A289" s="13"/>
      <c r="B289" s="239"/>
      <c r="C289" s="240"/>
      <c r="D289" s="241" t="s">
        <v>138</v>
      </c>
      <c r="E289" s="242" t="s">
        <v>1</v>
      </c>
      <c r="F289" s="243" t="s">
        <v>638</v>
      </c>
      <c r="G289" s="240"/>
      <c r="H289" s="242" t="s">
        <v>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138</v>
      </c>
      <c r="AU289" s="249" t="s">
        <v>85</v>
      </c>
      <c r="AV289" s="13" t="s">
        <v>83</v>
      </c>
      <c r="AW289" s="13" t="s">
        <v>32</v>
      </c>
      <c r="AX289" s="13" t="s">
        <v>76</v>
      </c>
      <c r="AY289" s="249" t="s">
        <v>129</v>
      </c>
    </row>
    <row r="290" s="14" customFormat="1">
      <c r="A290" s="14"/>
      <c r="B290" s="250"/>
      <c r="C290" s="251"/>
      <c r="D290" s="241" t="s">
        <v>138</v>
      </c>
      <c r="E290" s="252" t="s">
        <v>1</v>
      </c>
      <c r="F290" s="253" t="s">
        <v>157</v>
      </c>
      <c r="G290" s="251"/>
      <c r="H290" s="254">
        <v>15</v>
      </c>
      <c r="I290" s="255"/>
      <c r="J290" s="251"/>
      <c r="K290" s="251"/>
      <c r="L290" s="256"/>
      <c r="M290" s="257"/>
      <c r="N290" s="258"/>
      <c r="O290" s="258"/>
      <c r="P290" s="258"/>
      <c r="Q290" s="258"/>
      <c r="R290" s="258"/>
      <c r="S290" s="258"/>
      <c r="T290" s="25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0" t="s">
        <v>138</v>
      </c>
      <c r="AU290" s="260" t="s">
        <v>85</v>
      </c>
      <c r="AV290" s="14" t="s">
        <v>85</v>
      </c>
      <c r="AW290" s="14" t="s">
        <v>32</v>
      </c>
      <c r="AX290" s="14" t="s">
        <v>76</v>
      </c>
      <c r="AY290" s="260" t="s">
        <v>129</v>
      </c>
    </row>
    <row r="291" s="15" customFormat="1">
      <c r="A291" s="15"/>
      <c r="B291" s="261"/>
      <c r="C291" s="262"/>
      <c r="D291" s="241" t="s">
        <v>138</v>
      </c>
      <c r="E291" s="263" t="s">
        <v>1</v>
      </c>
      <c r="F291" s="264" t="s">
        <v>141</v>
      </c>
      <c r="G291" s="262"/>
      <c r="H291" s="265">
        <v>15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1" t="s">
        <v>138</v>
      </c>
      <c r="AU291" s="271" t="s">
        <v>85</v>
      </c>
      <c r="AV291" s="15" t="s">
        <v>136</v>
      </c>
      <c r="AW291" s="15" t="s">
        <v>32</v>
      </c>
      <c r="AX291" s="15" t="s">
        <v>83</v>
      </c>
      <c r="AY291" s="271" t="s">
        <v>129</v>
      </c>
    </row>
    <row r="292" s="2" customFormat="1" ht="16.5" customHeight="1">
      <c r="A292" s="38"/>
      <c r="B292" s="39"/>
      <c r="C292" s="226" t="s">
        <v>338</v>
      </c>
      <c r="D292" s="226" t="s">
        <v>131</v>
      </c>
      <c r="E292" s="227" t="s">
        <v>625</v>
      </c>
      <c r="F292" s="228" t="s">
        <v>626</v>
      </c>
      <c r="G292" s="229" t="s">
        <v>149</v>
      </c>
      <c r="H292" s="230">
        <v>15</v>
      </c>
      <c r="I292" s="231"/>
      <c r="J292" s="232">
        <f>ROUND(I292*H292,2)</f>
        <v>0</v>
      </c>
      <c r="K292" s="228" t="s">
        <v>135</v>
      </c>
      <c r="L292" s="44"/>
      <c r="M292" s="233" t="s">
        <v>1</v>
      </c>
      <c r="N292" s="234" t="s">
        <v>41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136</v>
      </c>
      <c r="AT292" s="237" t="s">
        <v>131</v>
      </c>
      <c r="AU292" s="237" t="s">
        <v>85</v>
      </c>
      <c r="AY292" s="17" t="s">
        <v>129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83</v>
      </c>
      <c r="BK292" s="238">
        <f>ROUND(I292*H292,2)</f>
        <v>0</v>
      </c>
      <c r="BL292" s="17" t="s">
        <v>136</v>
      </c>
      <c r="BM292" s="237" t="s">
        <v>639</v>
      </c>
    </row>
    <row r="293" s="13" customFormat="1">
      <c r="A293" s="13"/>
      <c r="B293" s="239"/>
      <c r="C293" s="240"/>
      <c r="D293" s="241" t="s">
        <v>138</v>
      </c>
      <c r="E293" s="242" t="s">
        <v>1</v>
      </c>
      <c r="F293" s="243" t="s">
        <v>640</v>
      </c>
      <c r="G293" s="240"/>
      <c r="H293" s="242" t="s">
        <v>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138</v>
      </c>
      <c r="AU293" s="249" t="s">
        <v>85</v>
      </c>
      <c r="AV293" s="13" t="s">
        <v>83</v>
      </c>
      <c r="AW293" s="13" t="s">
        <v>32</v>
      </c>
      <c r="AX293" s="13" t="s">
        <v>76</v>
      </c>
      <c r="AY293" s="249" t="s">
        <v>129</v>
      </c>
    </row>
    <row r="294" s="14" customFormat="1">
      <c r="A294" s="14"/>
      <c r="B294" s="250"/>
      <c r="C294" s="251"/>
      <c r="D294" s="241" t="s">
        <v>138</v>
      </c>
      <c r="E294" s="252" t="s">
        <v>1</v>
      </c>
      <c r="F294" s="253" t="s">
        <v>157</v>
      </c>
      <c r="G294" s="251"/>
      <c r="H294" s="254">
        <v>15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138</v>
      </c>
      <c r="AU294" s="260" t="s">
        <v>85</v>
      </c>
      <c r="AV294" s="14" t="s">
        <v>85</v>
      </c>
      <c r="AW294" s="14" t="s">
        <v>32</v>
      </c>
      <c r="AX294" s="14" t="s">
        <v>76</v>
      </c>
      <c r="AY294" s="260" t="s">
        <v>129</v>
      </c>
    </row>
    <row r="295" s="15" customFormat="1">
      <c r="A295" s="15"/>
      <c r="B295" s="261"/>
      <c r="C295" s="262"/>
      <c r="D295" s="241" t="s">
        <v>138</v>
      </c>
      <c r="E295" s="263" t="s">
        <v>1</v>
      </c>
      <c r="F295" s="264" t="s">
        <v>141</v>
      </c>
      <c r="G295" s="262"/>
      <c r="H295" s="265">
        <v>15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1" t="s">
        <v>138</v>
      </c>
      <c r="AU295" s="271" t="s">
        <v>85</v>
      </c>
      <c r="AV295" s="15" t="s">
        <v>136</v>
      </c>
      <c r="AW295" s="15" t="s">
        <v>32</v>
      </c>
      <c r="AX295" s="15" t="s">
        <v>83</v>
      </c>
      <c r="AY295" s="271" t="s">
        <v>129</v>
      </c>
    </row>
    <row r="296" s="2" customFormat="1" ht="16.5" customHeight="1">
      <c r="A296" s="38"/>
      <c r="B296" s="39"/>
      <c r="C296" s="226" t="s">
        <v>342</v>
      </c>
      <c r="D296" s="226" t="s">
        <v>131</v>
      </c>
      <c r="E296" s="227" t="s">
        <v>641</v>
      </c>
      <c r="F296" s="228" t="s">
        <v>642</v>
      </c>
      <c r="G296" s="229" t="s">
        <v>149</v>
      </c>
      <c r="H296" s="230">
        <v>166</v>
      </c>
      <c r="I296" s="231"/>
      <c r="J296" s="232">
        <f>ROUND(I296*H296,2)</f>
        <v>0</v>
      </c>
      <c r="K296" s="228" t="s">
        <v>135</v>
      </c>
      <c r="L296" s="44"/>
      <c r="M296" s="233" t="s">
        <v>1</v>
      </c>
      <c r="N296" s="234" t="s">
        <v>41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136</v>
      </c>
      <c r="AT296" s="237" t="s">
        <v>131</v>
      </c>
      <c r="AU296" s="237" t="s">
        <v>85</v>
      </c>
      <c r="AY296" s="17" t="s">
        <v>129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83</v>
      </c>
      <c r="BK296" s="238">
        <f>ROUND(I296*H296,2)</f>
        <v>0</v>
      </c>
      <c r="BL296" s="17" t="s">
        <v>136</v>
      </c>
      <c r="BM296" s="237" t="s">
        <v>643</v>
      </c>
    </row>
    <row r="297" s="13" customFormat="1">
      <c r="A297" s="13"/>
      <c r="B297" s="239"/>
      <c r="C297" s="240"/>
      <c r="D297" s="241" t="s">
        <v>138</v>
      </c>
      <c r="E297" s="242" t="s">
        <v>1</v>
      </c>
      <c r="F297" s="243" t="s">
        <v>644</v>
      </c>
      <c r="G297" s="240"/>
      <c r="H297" s="242" t="s">
        <v>1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138</v>
      </c>
      <c r="AU297" s="249" t="s">
        <v>85</v>
      </c>
      <c r="AV297" s="13" t="s">
        <v>83</v>
      </c>
      <c r="AW297" s="13" t="s">
        <v>32</v>
      </c>
      <c r="AX297" s="13" t="s">
        <v>76</v>
      </c>
      <c r="AY297" s="249" t="s">
        <v>129</v>
      </c>
    </row>
    <row r="298" s="14" customFormat="1">
      <c r="A298" s="14"/>
      <c r="B298" s="250"/>
      <c r="C298" s="251"/>
      <c r="D298" s="241" t="s">
        <v>138</v>
      </c>
      <c r="E298" s="252" t="s">
        <v>1</v>
      </c>
      <c r="F298" s="253" t="s">
        <v>645</v>
      </c>
      <c r="G298" s="251"/>
      <c r="H298" s="254">
        <v>166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138</v>
      </c>
      <c r="AU298" s="260" t="s">
        <v>85</v>
      </c>
      <c r="AV298" s="14" t="s">
        <v>85</v>
      </c>
      <c r="AW298" s="14" t="s">
        <v>32</v>
      </c>
      <c r="AX298" s="14" t="s">
        <v>76</v>
      </c>
      <c r="AY298" s="260" t="s">
        <v>129</v>
      </c>
    </row>
    <row r="299" s="15" customFormat="1">
      <c r="A299" s="15"/>
      <c r="B299" s="261"/>
      <c r="C299" s="262"/>
      <c r="D299" s="241" t="s">
        <v>138</v>
      </c>
      <c r="E299" s="263" t="s">
        <v>1</v>
      </c>
      <c r="F299" s="264" t="s">
        <v>141</v>
      </c>
      <c r="G299" s="262"/>
      <c r="H299" s="265">
        <v>166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1" t="s">
        <v>138</v>
      </c>
      <c r="AU299" s="271" t="s">
        <v>85</v>
      </c>
      <c r="AV299" s="15" t="s">
        <v>136</v>
      </c>
      <c r="AW299" s="15" t="s">
        <v>32</v>
      </c>
      <c r="AX299" s="15" t="s">
        <v>83</v>
      </c>
      <c r="AY299" s="271" t="s">
        <v>129</v>
      </c>
    </row>
    <row r="300" s="2" customFormat="1" ht="16.5" customHeight="1">
      <c r="A300" s="38"/>
      <c r="B300" s="39"/>
      <c r="C300" s="226" t="s">
        <v>347</v>
      </c>
      <c r="D300" s="226" t="s">
        <v>131</v>
      </c>
      <c r="E300" s="227" t="s">
        <v>641</v>
      </c>
      <c r="F300" s="228" t="s">
        <v>642</v>
      </c>
      <c r="G300" s="229" t="s">
        <v>149</v>
      </c>
      <c r="H300" s="230">
        <v>166</v>
      </c>
      <c r="I300" s="231"/>
      <c r="J300" s="232">
        <f>ROUND(I300*H300,2)</f>
        <v>0</v>
      </c>
      <c r="K300" s="228" t="s">
        <v>135</v>
      </c>
      <c r="L300" s="44"/>
      <c r="M300" s="233" t="s">
        <v>1</v>
      </c>
      <c r="N300" s="234" t="s">
        <v>41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136</v>
      </c>
      <c r="AT300" s="237" t="s">
        <v>131</v>
      </c>
      <c r="AU300" s="237" t="s">
        <v>85</v>
      </c>
      <c r="AY300" s="17" t="s">
        <v>129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83</v>
      </c>
      <c r="BK300" s="238">
        <f>ROUND(I300*H300,2)</f>
        <v>0</v>
      </c>
      <c r="BL300" s="17" t="s">
        <v>136</v>
      </c>
      <c r="BM300" s="237" t="s">
        <v>646</v>
      </c>
    </row>
    <row r="301" s="13" customFormat="1">
      <c r="A301" s="13"/>
      <c r="B301" s="239"/>
      <c r="C301" s="240"/>
      <c r="D301" s="241" t="s">
        <v>138</v>
      </c>
      <c r="E301" s="242" t="s">
        <v>1</v>
      </c>
      <c r="F301" s="243" t="s">
        <v>647</v>
      </c>
      <c r="G301" s="240"/>
      <c r="H301" s="242" t="s">
        <v>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138</v>
      </c>
      <c r="AU301" s="249" t="s">
        <v>85</v>
      </c>
      <c r="AV301" s="13" t="s">
        <v>83</v>
      </c>
      <c r="AW301" s="13" t="s">
        <v>32</v>
      </c>
      <c r="AX301" s="13" t="s">
        <v>76</v>
      </c>
      <c r="AY301" s="249" t="s">
        <v>129</v>
      </c>
    </row>
    <row r="302" s="14" customFormat="1">
      <c r="A302" s="14"/>
      <c r="B302" s="250"/>
      <c r="C302" s="251"/>
      <c r="D302" s="241" t="s">
        <v>138</v>
      </c>
      <c r="E302" s="252" t="s">
        <v>1</v>
      </c>
      <c r="F302" s="253" t="s">
        <v>648</v>
      </c>
      <c r="G302" s="251"/>
      <c r="H302" s="254">
        <v>166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0" t="s">
        <v>138</v>
      </c>
      <c r="AU302" s="260" t="s">
        <v>85</v>
      </c>
      <c r="AV302" s="14" t="s">
        <v>85</v>
      </c>
      <c r="AW302" s="14" t="s">
        <v>32</v>
      </c>
      <c r="AX302" s="14" t="s">
        <v>76</v>
      </c>
      <c r="AY302" s="260" t="s">
        <v>129</v>
      </c>
    </row>
    <row r="303" s="15" customFormat="1">
      <c r="A303" s="15"/>
      <c r="B303" s="261"/>
      <c r="C303" s="262"/>
      <c r="D303" s="241" t="s">
        <v>138</v>
      </c>
      <c r="E303" s="263" t="s">
        <v>1</v>
      </c>
      <c r="F303" s="264" t="s">
        <v>141</v>
      </c>
      <c r="G303" s="262"/>
      <c r="H303" s="265">
        <v>166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1" t="s">
        <v>138</v>
      </c>
      <c r="AU303" s="271" t="s">
        <v>85</v>
      </c>
      <c r="AV303" s="15" t="s">
        <v>136</v>
      </c>
      <c r="AW303" s="15" t="s">
        <v>32</v>
      </c>
      <c r="AX303" s="15" t="s">
        <v>83</v>
      </c>
      <c r="AY303" s="271" t="s">
        <v>129</v>
      </c>
    </row>
    <row r="304" s="2" customFormat="1" ht="16.5" customHeight="1">
      <c r="A304" s="38"/>
      <c r="B304" s="39"/>
      <c r="C304" s="226" t="s">
        <v>354</v>
      </c>
      <c r="D304" s="226" t="s">
        <v>131</v>
      </c>
      <c r="E304" s="227" t="s">
        <v>649</v>
      </c>
      <c r="F304" s="228" t="s">
        <v>650</v>
      </c>
      <c r="G304" s="229" t="s">
        <v>149</v>
      </c>
      <c r="H304" s="230">
        <v>52</v>
      </c>
      <c r="I304" s="231"/>
      <c r="J304" s="232">
        <f>ROUND(I304*H304,2)</f>
        <v>0</v>
      </c>
      <c r="K304" s="228" t="s">
        <v>135</v>
      </c>
      <c r="L304" s="44"/>
      <c r="M304" s="233" t="s">
        <v>1</v>
      </c>
      <c r="N304" s="234" t="s">
        <v>41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136</v>
      </c>
      <c r="AT304" s="237" t="s">
        <v>131</v>
      </c>
      <c r="AU304" s="237" t="s">
        <v>85</v>
      </c>
      <c r="AY304" s="17" t="s">
        <v>129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83</v>
      </c>
      <c r="BK304" s="238">
        <f>ROUND(I304*H304,2)</f>
        <v>0</v>
      </c>
      <c r="BL304" s="17" t="s">
        <v>136</v>
      </c>
      <c r="BM304" s="237" t="s">
        <v>651</v>
      </c>
    </row>
    <row r="305" s="13" customFormat="1">
      <c r="A305" s="13"/>
      <c r="B305" s="239"/>
      <c r="C305" s="240"/>
      <c r="D305" s="241" t="s">
        <v>138</v>
      </c>
      <c r="E305" s="242" t="s">
        <v>1</v>
      </c>
      <c r="F305" s="243" t="s">
        <v>652</v>
      </c>
      <c r="G305" s="240"/>
      <c r="H305" s="242" t="s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138</v>
      </c>
      <c r="AU305" s="249" t="s">
        <v>85</v>
      </c>
      <c r="AV305" s="13" t="s">
        <v>83</v>
      </c>
      <c r="AW305" s="13" t="s">
        <v>32</v>
      </c>
      <c r="AX305" s="13" t="s">
        <v>76</v>
      </c>
      <c r="AY305" s="249" t="s">
        <v>129</v>
      </c>
    </row>
    <row r="306" s="14" customFormat="1">
      <c r="A306" s="14"/>
      <c r="B306" s="250"/>
      <c r="C306" s="251"/>
      <c r="D306" s="241" t="s">
        <v>138</v>
      </c>
      <c r="E306" s="252" t="s">
        <v>1</v>
      </c>
      <c r="F306" s="253" t="s">
        <v>653</v>
      </c>
      <c r="G306" s="251"/>
      <c r="H306" s="254">
        <v>52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138</v>
      </c>
      <c r="AU306" s="260" t="s">
        <v>85</v>
      </c>
      <c r="AV306" s="14" t="s">
        <v>85</v>
      </c>
      <c r="AW306" s="14" t="s">
        <v>32</v>
      </c>
      <c r="AX306" s="14" t="s">
        <v>76</v>
      </c>
      <c r="AY306" s="260" t="s">
        <v>129</v>
      </c>
    </row>
    <row r="307" s="15" customFormat="1">
      <c r="A307" s="15"/>
      <c r="B307" s="261"/>
      <c r="C307" s="262"/>
      <c r="D307" s="241" t="s">
        <v>138</v>
      </c>
      <c r="E307" s="263" t="s">
        <v>1</v>
      </c>
      <c r="F307" s="264" t="s">
        <v>141</v>
      </c>
      <c r="G307" s="262"/>
      <c r="H307" s="265">
        <v>52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1" t="s">
        <v>138</v>
      </c>
      <c r="AU307" s="271" t="s">
        <v>85</v>
      </c>
      <c r="AV307" s="15" t="s">
        <v>136</v>
      </c>
      <c r="AW307" s="15" t="s">
        <v>32</v>
      </c>
      <c r="AX307" s="15" t="s">
        <v>83</v>
      </c>
      <c r="AY307" s="271" t="s">
        <v>129</v>
      </c>
    </row>
    <row r="308" s="2" customFormat="1" ht="16.5" customHeight="1">
      <c r="A308" s="38"/>
      <c r="B308" s="39"/>
      <c r="C308" s="226" t="s">
        <v>360</v>
      </c>
      <c r="D308" s="226" t="s">
        <v>131</v>
      </c>
      <c r="E308" s="227" t="s">
        <v>649</v>
      </c>
      <c r="F308" s="228" t="s">
        <v>650</v>
      </c>
      <c r="G308" s="229" t="s">
        <v>149</v>
      </c>
      <c r="H308" s="230">
        <v>2</v>
      </c>
      <c r="I308" s="231"/>
      <c r="J308" s="232">
        <f>ROUND(I308*H308,2)</f>
        <v>0</v>
      </c>
      <c r="K308" s="228" t="s">
        <v>135</v>
      </c>
      <c r="L308" s="44"/>
      <c r="M308" s="233" t="s">
        <v>1</v>
      </c>
      <c r="N308" s="234" t="s">
        <v>41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136</v>
      </c>
      <c r="AT308" s="237" t="s">
        <v>131</v>
      </c>
      <c r="AU308" s="237" t="s">
        <v>85</v>
      </c>
      <c r="AY308" s="17" t="s">
        <v>129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83</v>
      </c>
      <c r="BK308" s="238">
        <f>ROUND(I308*H308,2)</f>
        <v>0</v>
      </c>
      <c r="BL308" s="17" t="s">
        <v>136</v>
      </c>
      <c r="BM308" s="237" t="s">
        <v>654</v>
      </c>
    </row>
    <row r="309" s="13" customFormat="1">
      <c r="A309" s="13"/>
      <c r="B309" s="239"/>
      <c r="C309" s="240"/>
      <c r="D309" s="241" t="s">
        <v>138</v>
      </c>
      <c r="E309" s="242" t="s">
        <v>1</v>
      </c>
      <c r="F309" s="243" t="s">
        <v>655</v>
      </c>
      <c r="G309" s="240"/>
      <c r="H309" s="242" t="s">
        <v>1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138</v>
      </c>
      <c r="AU309" s="249" t="s">
        <v>85</v>
      </c>
      <c r="AV309" s="13" t="s">
        <v>83</v>
      </c>
      <c r="AW309" s="13" t="s">
        <v>32</v>
      </c>
      <c r="AX309" s="13" t="s">
        <v>76</v>
      </c>
      <c r="AY309" s="249" t="s">
        <v>129</v>
      </c>
    </row>
    <row r="310" s="14" customFormat="1">
      <c r="A310" s="14"/>
      <c r="B310" s="250"/>
      <c r="C310" s="251"/>
      <c r="D310" s="241" t="s">
        <v>138</v>
      </c>
      <c r="E310" s="252" t="s">
        <v>1</v>
      </c>
      <c r="F310" s="253" t="s">
        <v>85</v>
      </c>
      <c r="G310" s="251"/>
      <c r="H310" s="254">
        <v>2</v>
      </c>
      <c r="I310" s="255"/>
      <c r="J310" s="251"/>
      <c r="K310" s="251"/>
      <c r="L310" s="256"/>
      <c r="M310" s="257"/>
      <c r="N310" s="258"/>
      <c r="O310" s="258"/>
      <c r="P310" s="258"/>
      <c r="Q310" s="258"/>
      <c r="R310" s="258"/>
      <c r="S310" s="258"/>
      <c r="T310" s="25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0" t="s">
        <v>138</v>
      </c>
      <c r="AU310" s="260" t="s">
        <v>85</v>
      </c>
      <c r="AV310" s="14" t="s">
        <v>85</v>
      </c>
      <c r="AW310" s="14" t="s">
        <v>32</v>
      </c>
      <c r="AX310" s="14" t="s">
        <v>76</v>
      </c>
      <c r="AY310" s="260" t="s">
        <v>129</v>
      </c>
    </row>
    <row r="311" s="15" customFormat="1">
      <c r="A311" s="15"/>
      <c r="B311" s="261"/>
      <c r="C311" s="262"/>
      <c r="D311" s="241" t="s">
        <v>138</v>
      </c>
      <c r="E311" s="263" t="s">
        <v>1</v>
      </c>
      <c r="F311" s="264" t="s">
        <v>141</v>
      </c>
      <c r="G311" s="262"/>
      <c r="H311" s="265">
        <v>2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1" t="s">
        <v>138</v>
      </c>
      <c r="AU311" s="271" t="s">
        <v>85</v>
      </c>
      <c r="AV311" s="15" t="s">
        <v>136</v>
      </c>
      <c r="AW311" s="15" t="s">
        <v>32</v>
      </c>
      <c r="AX311" s="15" t="s">
        <v>83</v>
      </c>
      <c r="AY311" s="271" t="s">
        <v>129</v>
      </c>
    </row>
    <row r="312" s="2" customFormat="1" ht="16.5" customHeight="1">
      <c r="A312" s="38"/>
      <c r="B312" s="39"/>
      <c r="C312" s="226" t="s">
        <v>365</v>
      </c>
      <c r="D312" s="226" t="s">
        <v>131</v>
      </c>
      <c r="E312" s="227" t="s">
        <v>649</v>
      </c>
      <c r="F312" s="228" t="s">
        <v>650</v>
      </c>
      <c r="G312" s="229" t="s">
        <v>149</v>
      </c>
      <c r="H312" s="230">
        <v>51</v>
      </c>
      <c r="I312" s="231"/>
      <c r="J312" s="232">
        <f>ROUND(I312*H312,2)</f>
        <v>0</v>
      </c>
      <c r="K312" s="228" t="s">
        <v>135</v>
      </c>
      <c r="L312" s="44"/>
      <c r="M312" s="233" t="s">
        <v>1</v>
      </c>
      <c r="N312" s="234" t="s">
        <v>41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136</v>
      </c>
      <c r="AT312" s="237" t="s">
        <v>131</v>
      </c>
      <c r="AU312" s="237" t="s">
        <v>85</v>
      </c>
      <c r="AY312" s="17" t="s">
        <v>129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83</v>
      </c>
      <c r="BK312" s="238">
        <f>ROUND(I312*H312,2)</f>
        <v>0</v>
      </c>
      <c r="BL312" s="17" t="s">
        <v>136</v>
      </c>
      <c r="BM312" s="237" t="s">
        <v>656</v>
      </c>
    </row>
    <row r="313" s="13" customFormat="1">
      <c r="A313" s="13"/>
      <c r="B313" s="239"/>
      <c r="C313" s="240"/>
      <c r="D313" s="241" t="s">
        <v>138</v>
      </c>
      <c r="E313" s="242" t="s">
        <v>1</v>
      </c>
      <c r="F313" s="243" t="s">
        <v>657</v>
      </c>
      <c r="G313" s="240"/>
      <c r="H313" s="242" t="s">
        <v>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138</v>
      </c>
      <c r="AU313" s="249" t="s">
        <v>85</v>
      </c>
      <c r="AV313" s="13" t="s">
        <v>83</v>
      </c>
      <c r="AW313" s="13" t="s">
        <v>32</v>
      </c>
      <c r="AX313" s="13" t="s">
        <v>76</v>
      </c>
      <c r="AY313" s="249" t="s">
        <v>129</v>
      </c>
    </row>
    <row r="314" s="14" customFormat="1">
      <c r="A314" s="14"/>
      <c r="B314" s="250"/>
      <c r="C314" s="251"/>
      <c r="D314" s="241" t="s">
        <v>138</v>
      </c>
      <c r="E314" s="252" t="s">
        <v>1</v>
      </c>
      <c r="F314" s="253" t="s">
        <v>387</v>
      </c>
      <c r="G314" s="251"/>
      <c r="H314" s="254">
        <v>51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138</v>
      </c>
      <c r="AU314" s="260" t="s">
        <v>85</v>
      </c>
      <c r="AV314" s="14" t="s">
        <v>85</v>
      </c>
      <c r="AW314" s="14" t="s">
        <v>32</v>
      </c>
      <c r="AX314" s="14" t="s">
        <v>76</v>
      </c>
      <c r="AY314" s="260" t="s">
        <v>129</v>
      </c>
    </row>
    <row r="315" s="15" customFormat="1">
      <c r="A315" s="15"/>
      <c r="B315" s="261"/>
      <c r="C315" s="262"/>
      <c r="D315" s="241" t="s">
        <v>138</v>
      </c>
      <c r="E315" s="263" t="s">
        <v>1</v>
      </c>
      <c r="F315" s="264" t="s">
        <v>141</v>
      </c>
      <c r="G315" s="262"/>
      <c r="H315" s="265">
        <v>51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1" t="s">
        <v>138</v>
      </c>
      <c r="AU315" s="271" t="s">
        <v>85</v>
      </c>
      <c r="AV315" s="15" t="s">
        <v>136</v>
      </c>
      <c r="AW315" s="15" t="s">
        <v>32</v>
      </c>
      <c r="AX315" s="15" t="s">
        <v>83</v>
      </c>
      <c r="AY315" s="271" t="s">
        <v>129</v>
      </c>
    </row>
    <row r="316" s="2" customFormat="1" ht="16.5" customHeight="1">
      <c r="A316" s="38"/>
      <c r="B316" s="39"/>
      <c r="C316" s="226" t="s">
        <v>371</v>
      </c>
      <c r="D316" s="226" t="s">
        <v>131</v>
      </c>
      <c r="E316" s="227" t="s">
        <v>658</v>
      </c>
      <c r="F316" s="228" t="s">
        <v>659</v>
      </c>
      <c r="G316" s="229" t="s">
        <v>149</v>
      </c>
      <c r="H316" s="230">
        <v>682</v>
      </c>
      <c r="I316" s="231"/>
      <c r="J316" s="232">
        <f>ROUND(I316*H316,2)</f>
        <v>0</v>
      </c>
      <c r="K316" s="228" t="s">
        <v>135</v>
      </c>
      <c r="L316" s="44"/>
      <c r="M316" s="233" t="s">
        <v>1</v>
      </c>
      <c r="N316" s="234" t="s">
        <v>41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136</v>
      </c>
      <c r="AT316" s="237" t="s">
        <v>131</v>
      </c>
      <c r="AU316" s="237" t="s">
        <v>85</v>
      </c>
      <c r="AY316" s="17" t="s">
        <v>129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83</v>
      </c>
      <c r="BK316" s="238">
        <f>ROUND(I316*H316,2)</f>
        <v>0</v>
      </c>
      <c r="BL316" s="17" t="s">
        <v>136</v>
      </c>
      <c r="BM316" s="237" t="s">
        <v>660</v>
      </c>
    </row>
    <row r="317" s="13" customFormat="1">
      <c r="A317" s="13"/>
      <c r="B317" s="239"/>
      <c r="C317" s="240"/>
      <c r="D317" s="241" t="s">
        <v>138</v>
      </c>
      <c r="E317" s="242" t="s">
        <v>1</v>
      </c>
      <c r="F317" s="243" t="s">
        <v>661</v>
      </c>
      <c r="G317" s="240"/>
      <c r="H317" s="242" t="s">
        <v>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138</v>
      </c>
      <c r="AU317" s="249" t="s">
        <v>85</v>
      </c>
      <c r="AV317" s="13" t="s">
        <v>83</v>
      </c>
      <c r="AW317" s="13" t="s">
        <v>32</v>
      </c>
      <c r="AX317" s="13" t="s">
        <v>76</v>
      </c>
      <c r="AY317" s="249" t="s">
        <v>129</v>
      </c>
    </row>
    <row r="318" s="14" customFormat="1">
      <c r="A318" s="14"/>
      <c r="B318" s="250"/>
      <c r="C318" s="251"/>
      <c r="D318" s="241" t="s">
        <v>138</v>
      </c>
      <c r="E318" s="252" t="s">
        <v>1</v>
      </c>
      <c r="F318" s="253" t="s">
        <v>662</v>
      </c>
      <c r="G318" s="251"/>
      <c r="H318" s="254">
        <v>682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138</v>
      </c>
      <c r="AU318" s="260" t="s">
        <v>85</v>
      </c>
      <c r="AV318" s="14" t="s">
        <v>85</v>
      </c>
      <c r="AW318" s="14" t="s">
        <v>32</v>
      </c>
      <c r="AX318" s="14" t="s">
        <v>76</v>
      </c>
      <c r="AY318" s="260" t="s">
        <v>129</v>
      </c>
    </row>
    <row r="319" s="15" customFormat="1">
      <c r="A319" s="15"/>
      <c r="B319" s="261"/>
      <c r="C319" s="262"/>
      <c r="D319" s="241" t="s">
        <v>138</v>
      </c>
      <c r="E319" s="263" t="s">
        <v>1</v>
      </c>
      <c r="F319" s="264" t="s">
        <v>141</v>
      </c>
      <c r="G319" s="262"/>
      <c r="H319" s="265">
        <v>682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1" t="s">
        <v>138</v>
      </c>
      <c r="AU319" s="271" t="s">
        <v>85</v>
      </c>
      <c r="AV319" s="15" t="s">
        <v>136</v>
      </c>
      <c r="AW319" s="15" t="s">
        <v>32</v>
      </c>
      <c r="AX319" s="15" t="s">
        <v>83</v>
      </c>
      <c r="AY319" s="271" t="s">
        <v>129</v>
      </c>
    </row>
    <row r="320" s="2" customFormat="1" ht="16.5" customHeight="1">
      <c r="A320" s="38"/>
      <c r="B320" s="39"/>
      <c r="C320" s="226" t="s">
        <v>376</v>
      </c>
      <c r="D320" s="226" t="s">
        <v>131</v>
      </c>
      <c r="E320" s="227" t="s">
        <v>658</v>
      </c>
      <c r="F320" s="228" t="s">
        <v>659</v>
      </c>
      <c r="G320" s="229" t="s">
        <v>149</v>
      </c>
      <c r="H320" s="230">
        <v>212</v>
      </c>
      <c r="I320" s="231"/>
      <c r="J320" s="232">
        <f>ROUND(I320*H320,2)</f>
        <v>0</v>
      </c>
      <c r="K320" s="228" t="s">
        <v>135</v>
      </c>
      <c r="L320" s="44"/>
      <c r="M320" s="233" t="s">
        <v>1</v>
      </c>
      <c r="N320" s="234" t="s">
        <v>41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136</v>
      </c>
      <c r="AT320" s="237" t="s">
        <v>131</v>
      </c>
      <c r="AU320" s="237" t="s">
        <v>85</v>
      </c>
      <c r="AY320" s="17" t="s">
        <v>129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83</v>
      </c>
      <c r="BK320" s="238">
        <f>ROUND(I320*H320,2)</f>
        <v>0</v>
      </c>
      <c r="BL320" s="17" t="s">
        <v>136</v>
      </c>
      <c r="BM320" s="237" t="s">
        <v>663</v>
      </c>
    </row>
    <row r="321" s="13" customFormat="1">
      <c r="A321" s="13"/>
      <c r="B321" s="239"/>
      <c r="C321" s="240"/>
      <c r="D321" s="241" t="s">
        <v>138</v>
      </c>
      <c r="E321" s="242" t="s">
        <v>1</v>
      </c>
      <c r="F321" s="243" t="s">
        <v>664</v>
      </c>
      <c r="G321" s="240"/>
      <c r="H321" s="242" t="s">
        <v>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138</v>
      </c>
      <c r="AU321" s="249" t="s">
        <v>85</v>
      </c>
      <c r="AV321" s="13" t="s">
        <v>83</v>
      </c>
      <c r="AW321" s="13" t="s">
        <v>32</v>
      </c>
      <c r="AX321" s="13" t="s">
        <v>76</v>
      </c>
      <c r="AY321" s="249" t="s">
        <v>129</v>
      </c>
    </row>
    <row r="322" s="14" customFormat="1">
      <c r="A322" s="14"/>
      <c r="B322" s="250"/>
      <c r="C322" s="251"/>
      <c r="D322" s="241" t="s">
        <v>138</v>
      </c>
      <c r="E322" s="252" t="s">
        <v>1</v>
      </c>
      <c r="F322" s="253" t="s">
        <v>665</v>
      </c>
      <c r="G322" s="251"/>
      <c r="H322" s="254">
        <v>212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0" t="s">
        <v>138</v>
      </c>
      <c r="AU322" s="260" t="s">
        <v>85</v>
      </c>
      <c r="AV322" s="14" t="s">
        <v>85</v>
      </c>
      <c r="AW322" s="14" t="s">
        <v>32</v>
      </c>
      <c r="AX322" s="14" t="s">
        <v>76</v>
      </c>
      <c r="AY322" s="260" t="s">
        <v>129</v>
      </c>
    </row>
    <row r="323" s="15" customFormat="1">
      <c r="A323" s="15"/>
      <c r="B323" s="261"/>
      <c r="C323" s="262"/>
      <c r="D323" s="241" t="s">
        <v>138</v>
      </c>
      <c r="E323" s="263" t="s">
        <v>1</v>
      </c>
      <c r="F323" s="264" t="s">
        <v>141</v>
      </c>
      <c r="G323" s="262"/>
      <c r="H323" s="265">
        <v>212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1" t="s">
        <v>138</v>
      </c>
      <c r="AU323" s="271" t="s">
        <v>85</v>
      </c>
      <c r="AV323" s="15" t="s">
        <v>136</v>
      </c>
      <c r="AW323" s="15" t="s">
        <v>32</v>
      </c>
      <c r="AX323" s="15" t="s">
        <v>83</v>
      </c>
      <c r="AY323" s="271" t="s">
        <v>129</v>
      </c>
    </row>
    <row r="324" s="2" customFormat="1" ht="16.5" customHeight="1">
      <c r="A324" s="38"/>
      <c r="B324" s="39"/>
      <c r="C324" s="226" t="s">
        <v>379</v>
      </c>
      <c r="D324" s="226" t="s">
        <v>131</v>
      </c>
      <c r="E324" s="227" t="s">
        <v>658</v>
      </c>
      <c r="F324" s="228" t="s">
        <v>659</v>
      </c>
      <c r="G324" s="229" t="s">
        <v>149</v>
      </c>
      <c r="H324" s="230">
        <v>608</v>
      </c>
      <c r="I324" s="231"/>
      <c r="J324" s="232">
        <f>ROUND(I324*H324,2)</f>
        <v>0</v>
      </c>
      <c r="K324" s="228" t="s">
        <v>135</v>
      </c>
      <c r="L324" s="44"/>
      <c r="M324" s="233" t="s">
        <v>1</v>
      </c>
      <c r="N324" s="234" t="s">
        <v>41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136</v>
      </c>
      <c r="AT324" s="237" t="s">
        <v>131</v>
      </c>
      <c r="AU324" s="237" t="s">
        <v>85</v>
      </c>
      <c r="AY324" s="17" t="s">
        <v>129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83</v>
      </c>
      <c r="BK324" s="238">
        <f>ROUND(I324*H324,2)</f>
        <v>0</v>
      </c>
      <c r="BL324" s="17" t="s">
        <v>136</v>
      </c>
      <c r="BM324" s="237" t="s">
        <v>666</v>
      </c>
    </row>
    <row r="325" s="13" customFormat="1">
      <c r="A325" s="13"/>
      <c r="B325" s="239"/>
      <c r="C325" s="240"/>
      <c r="D325" s="241" t="s">
        <v>138</v>
      </c>
      <c r="E325" s="242" t="s">
        <v>1</v>
      </c>
      <c r="F325" s="243" t="s">
        <v>667</v>
      </c>
      <c r="G325" s="240"/>
      <c r="H325" s="242" t="s">
        <v>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138</v>
      </c>
      <c r="AU325" s="249" t="s">
        <v>85</v>
      </c>
      <c r="AV325" s="13" t="s">
        <v>83</v>
      </c>
      <c r="AW325" s="13" t="s">
        <v>32</v>
      </c>
      <c r="AX325" s="13" t="s">
        <v>76</v>
      </c>
      <c r="AY325" s="249" t="s">
        <v>129</v>
      </c>
    </row>
    <row r="326" s="13" customFormat="1">
      <c r="A326" s="13"/>
      <c r="B326" s="239"/>
      <c r="C326" s="240"/>
      <c r="D326" s="241" t="s">
        <v>138</v>
      </c>
      <c r="E326" s="242" t="s">
        <v>1</v>
      </c>
      <c r="F326" s="243" t="s">
        <v>668</v>
      </c>
      <c r="G326" s="240"/>
      <c r="H326" s="242" t="s">
        <v>1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138</v>
      </c>
      <c r="AU326" s="249" t="s">
        <v>85</v>
      </c>
      <c r="AV326" s="13" t="s">
        <v>83</v>
      </c>
      <c r="AW326" s="13" t="s">
        <v>32</v>
      </c>
      <c r="AX326" s="13" t="s">
        <v>76</v>
      </c>
      <c r="AY326" s="249" t="s">
        <v>129</v>
      </c>
    </row>
    <row r="327" s="14" customFormat="1">
      <c r="A327" s="14"/>
      <c r="B327" s="250"/>
      <c r="C327" s="251"/>
      <c r="D327" s="241" t="s">
        <v>138</v>
      </c>
      <c r="E327" s="252" t="s">
        <v>1</v>
      </c>
      <c r="F327" s="253" t="s">
        <v>669</v>
      </c>
      <c r="G327" s="251"/>
      <c r="H327" s="254">
        <v>608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0" t="s">
        <v>138</v>
      </c>
      <c r="AU327" s="260" t="s">
        <v>85</v>
      </c>
      <c r="AV327" s="14" t="s">
        <v>85</v>
      </c>
      <c r="AW327" s="14" t="s">
        <v>32</v>
      </c>
      <c r="AX327" s="14" t="s">
        <v>76</v>
      </c>
      <c r="AY327" s="260" t="s">
        <v>129</v>
      </c>
    </row>
    <row r="328" s="15" customFormat="1">
      <c r="A328" s="15"/>
      <c r="B328" s="261"/>
      <c r="C328" s="262"/>
      <c r="D328" s="241" t="s">
        <v>138</v>
      </c>
      <c r="E328" s="263" t="s">
        <v>1</v>
      </c>
      <c r="F328" s="264" t="s">
        <v>141</v>
      </c>
      <c r="G328" s="262"/>
      <c r="H328" s="265">
        <v>608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1" t="s">
        <v>138</v>
      </c>
      <c r="AU328" s="271" t="s">
        <v>85</v>
      </c>
      <c r="AV328" s="15" t="s">
        <v>136</v>
      </c>
      <c r="AW328" s="15" t="s">
        <v>32</v>
      </c>
      <c r="AX328" s="15" t="s">
        <v>83</v>
      </c>
      <c r="AY328" s="271" t="s">
        <v>129</v>
      </c>
    </row>
    <row r="329" s="2" customFormat="1" ht="16.5" customHeight="1">
      <c r="A329" s="38"/>
      <c r="B329" s="39"/>
      <c r="C329" s="226" t="s">
        <v>382</v>
      </c>
      <c r="D329" s="226" t="s">
        <v>131</v>
      </c>
      <c r="E329" s="227" t="s">
        <v>670</v>
      </c>
      <c r="F329" s="228" t="s">
        <v>671</v>
      </c>
      <c r="G329" s="229" t="s">
        <v>149</v>
      </c>
      <c r="H329" s="230">
        <v>1364</v>
      </c>
      <c r="I329" s="231"/>
      <c r="J329" s="232">
        <f>ROUND(I329*H329,2)</f>
        <v>0</v>
      </c>
      <c r="K329" s="228" t="s">
        <v>135</v>
      </c>
      <c r="L329" s="44"/>
      <c r="M329" s="233" t="s">
        <v>1</v>
      </c>
      <c r="N329" s="234" t="s">
        <v>41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136</v>
      </c>
      <c r="AT329" s="237" t="s">
        <v>131</v>
      </c>
      <c r="AU329" s="237" t="s">
        <v>85</v>
      </c>
      <c r="AY329" s="17" t="s">
        <v>129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83</v>
      </c>
      <c r="BK329" s="238">
        <f>ROUND(I329*H329,2)</f>
        <v>0</v>
      </c>
      <c r="BL329" s="17" t="s">
        <v>136</v>
      </c>
      <c r="BM329" s="237" t="s">
        <v>672</v>
      </c>
    </row>
    <row r="330" s="13" customFormat="1">
      <c r="A330" s="13"/>
      <c r="B330" s="239"/>
      <c r="C330" s="240"/>
      <c r="D330" s="241" t="s">
        <v>138</v>
      </c>
      <c r="E330" s="242" t="s">
        <v>1</v>
      </c>
      <c r="F330" s="243" t="s">
        <v>673</v>
      </c>
      <c r="G330" s="240"/>
      <c r="H330" s="242" t="s">
        <v>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138</v>
      </c>
      <c r="AU330" s="249" t="s">
        <v>85</v>
      </c>
      <c r="AV330" s="13" t="s">
        <v>83</v>
      </c>
      <c r="AW330" s="13" t="s">
        <v>32</v>
      </c>
      <c r="AX330" s="13" t="s">
        <v>76</v>
      </c>
      <c r="AY330" s="249" t="s">
        <v>129</v>
      </c>
    </row>
    <row r="331" s="14" customFormat="1">
      <c r="A331" s="14"/>
      <c r="B331" s="250"/>
      <c r="C331" s="251"/>
      <c r="D331" s="241" t="s">
        <v>138</v>
      </c>
      <c r="E331" s="252" t="s">
        <v>1</v>
      </c>
      <c r="F331" s="253" t="s">
        <v>674</v>
      </c>
      <c r="G331" s="251"/>
      <c r="H331" s="254">
        <v>1364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138</v>
      </c>
      <c r="AU331" s="260" t="s">
        <v>85</v>
      </c>
      <c r="AV331" s="14" t="s">
        <v>85</v>
      </c>
      <c r="AW331" s="14" t="s">
        <v>32</v>
      </c>
      <c r="AX331" s="14" t="s">
        <v>76</v>
      </c>
      <c r="AY331" s="260" t="s">
        <v>129</v>
      </c>
    </row>
    <row r="332" s="15" customFormat="1">
      <c r="A332" s="15"/>
      <c r="B332" s="261"/>
      <c r="C332" s="262"/>
      <c r="D332" s="241" t="s">
        <v>138</v>
      </c>
      <c r="E332" s="263" t="s">
        <v>1</v>
      </c>
      <c r="F332" s="264" t="s">
        <v>141</v>
      </c>
      <c r="G332" s="262"/>
      <c r="H332" s="265">
        <v>1364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1" t="s">
        <v>138</v>
      </c>
      <c r="AU332" s="271" t="s">
        <v>85</v>
      </c>
      <c r="AV332" s="15" t="s">
        <v>136</v>
      </c>
      <c r="AW332" s="15" t="s">
        <v>32</v>
      </c>
      <c r="AX332" s="15" t="s">
        <v>83</v>
      </c>
      <c r="AY332" s="271" t="s">
        <v>129</v>
      </c>
    </row>
    <row r="333" s="2" customFormat="1" ht="16.5" customHeight="1">
      <c r="A333" s="38"/>
      <c r="B333" s="39"/>
      <c r="C333" s="226" t="s">
        <v>387</v>
      </c>
      <c r="D333" s="226" t="s">
        <v>131</v>
      </c>
      <c r="E333" s="227" t="s">
        <v>675</v>
      </c>
      <c r="F333" s="228" t="s">
        <v>676</v>
      </c>
      <c r="G333" s="229" t="s">
        <v>149</v>
      </c>
      <c r="H333" s="230">
        <v>212</v>
      </c>
      <c r="I333" s="231"/>
      <c r="J333" s="232">
        <f>ROUND(I333*H333,2)</f>
        <v>0</v>
      </c>
      <c r="K333" s="228" t="s">
        <v>135</v>
      </c>
      <c r="L333" s="44"/>
      <c r="M333" s="233" t="s">
        <v>1</v>
      </c>
      <c r="N333" s="234" t="s">
        <v>41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136</v>
      </c>
      <c r="AT333" s="237" t="s">
        <v>131</v>
      </c>
      <c r="AU333" s="237" t="s">
        <v>85</v>
      </c>
      <c r="AY333" s="17" t="s">
        <v>129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83</v>
      </c>
      <c r="BK333" s="238">
        <f>ROUND(I333*H333,2)</f>
        <v>0</v>
      </c>
      <c r="BL333" s="17" t="s">
        <v>136</v>
      </c>
      <c r="BM333" s="237" t="s">
        <v>677</v>
      </c>
    </row>
    <row r="334" s="13" customFormat="1">
      <c r="A334" s="13"/>
      <c r="B334" s="239"/>
      <c r="C334" s="240"/>
      <c r="D334" s="241" t="s">
        <v>138</v>
      </c>
      <c r="E334" s="242" t="s">
        <v>1</v>
      </c>
      <c r="F334" s="243" t="s">
        <v>678</v>
      </c>
      <c r="G334" s="240"/>
      <c r="H334" s="242" t="s">
        <v>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138</v>
      </c>
      <c r="AU334" s="249" t="s">
        <v>85</v>
      </c>
      <c r="AV334" s="13" t="s">
        <v>83</v>
      </c>
      <c r="AW334" s="13" t="s">
        <v>32</v>
      </c>
      <c r="AX334" s="13" t="s">
        <v>76</v>
      </c>
      <c r="AY334" s="249" t="s">
        <v>129</v>
      </c>
    </row>
    <row r="335" s="14" customFormat="1">
      <c r="A335" s="14"/>
      <c r="B335" s="250"/>
      <c r="C335" s="251"/>
      <c r="D335" s="241" t="s">
        <v>138</v>
      </c>
      <c r="E335" s="252" t="s">
        <v>1</v>
      </c>
      <c r="F335" s="253" t="s">
        <v>679</v>
      </c>
      <c r="G335" s="251"/>
      <c r="H335" s="254">
        <v>212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0" t="s">
        <v>138</v>
      </c>
      <c r="AU335" s="260" t="s">
        <v>85</v>
      </c>
      <c r="AV335" s="14" t="s">
        <v>85</v>
      </c>
      <c r="AW335" s="14" t="s">
        <v>32</v>
      </c>
      <c r="AX335" s="14" t="s">
        <v>76</v>
      </c>
      <c r="AY335" s="260" t="s">
        <v>129</v>
      </c>
    </row>
    <row r="336" s="15" customFormat="1">
      <c r="A336" s="15"/>
      <c r="B336" s="261"/>
      <c r="C336" s="262"/>
      <c r="D336" s="241" t="s">
        <v>138</v>
      </c>
      <c r="E336" s="263" t="s">
        <v>1</v>
      </c>
      <c r="F336" s="264" t="s">
        <v>141</v>
      </c>
      <c r="G336" s="262"/>
      <c r="H336" s="265">
        <v>212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1" t="s">
        <v>138</v>
      </c>
      <c r="AU336" s="271" t="s">
        <v>85</v>
      </c>
      <c r="AV336" s="15" t="s">
        <v>136</v>
      </c>
      <c r="AW336" s="15" t="s">
        <v>32</v>
      </c>
      <c r="AX336" s="15" t="s">
        <v>83</v>
      </c>
      <c r="AY336" s="271" t="s">
        <v>129</v>
      </c>
    </row>
    <row r="337" s="2" customFormat="1" ht="16.5" customHeight="1">
      <c r="A337" s="38"/>
      <c r="B337" s="39"/>
      <c r="C337" s="226" t="s">
        <v>392</v>
      </c>
      <c r="D337" s="226" t="s">
        <v>131</v>
      </c>
      <c r="E337" s="227" t="s">
        <v>680</v>
      </c>
      <c r="F337" s="228" t="s">
        <v>681</v>
      </c>
      <c r="G337" s="229" t="s">
        <v>149</v>
      </c>
      <c r="H337" s="230">
        <v>605</v>
      </c>
      <c r="I337" s="231"/>
      <c r="J337" s="232">
        <f>ROUND(I337*H337,2)</f>
        <v>0</v>
      </c>
      <c r="K337" s="228" t="s">
        <v>135</v>
      </c>
      <c r="L337" s="44"/>
      <c r="M337" s="233" t="s">
        <v>1</v>
      </c>
      <c r="N337" s="234" t="s">
        <v>41</v>
      </c>
      <c r="O337" s="91"/>
      <c r="P337" s="235">
        <f>O337*H337</f>
        <v>0</v>
      </c>
      <c r="Q337" s="235">
        <v>0</v>
      </c>
      <c r="R337" s="235">
        <f>Q337*H337</f>
        <v>0</v>
      </c>
      <c r="S337" s="235">
        <v>0</v>
      </c>
      <c r="T337" s="23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7" t="s">
        <v>136</v>
      </c>
      <c r="AT337" s="237" t="s">
        <v>131</v>
      </c>
      <c r="AU337" s="237" t="s">
        <v>85</v>
      </c>
      <c r="AY337" s="17" t="s">
        <v>129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7" t="s">
        <v>83</v>
      </c>
      <c r="BK337" s="238">
        <f>ROUND(I337*H337,2)</f>
        <v>0</v>
      </c>
      <c r="BL337" s="17" t="s">
        <v>136</v>
      </c>
      <c r="BM337" s="237" t="s">
        <v>682</v>
      </c>
    </row>
    <row r="338" s="13" customFormat="1">
      <c r="A338" s="13"/>
      <c r="B338" s="239"/>
      <c r="C338" s="240"/>
      <c r="D338" s="241" t="s">
        <v>138</v>
      </c>
      <c r="E338" s="242" t="s">
        <v>1</v>
      </c>
      <c r="F338" s="243" t="s">
        <v>683</v>
      </c>
      <c r="G338" s="240"/>
      <c r="H338" s="242" t="s">
        <v>1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138</v>
      </c>
      <c r="AU338" s="249" t="s">
        <v>85</v>
      </c>
      <c r="AV338" s="13" t="s">
        <v>83</v>
      </c>
      <c r="AW338" s="13" t="s">
        <v>32</v>
      </c>
      <c r="AX338" s="13" t="s">
        <v>76</v>
      </c>
      <c r="AY338" s="249" t="s">
        <v>129</v>
      </c>
    </row>
    <row r="339" s="14" customFormat="1">
      <c r="A339" s="14"/>
      <c r="B339" s="250"/>
      <c r="C339" s="251"/>
      <c r="D339" s="241" t="s">
        <v>138</v>
      </c>
      <c r="E339" s="252" t="s">
        <v>1</v>
      </c>
      <c r="F339" s="253" t="s">
        <v>684</v>
      </c>
      <c r="G339" s="251"/>
      <c r="H339" s="254">
        <v>605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138</v>
      </c>
      <c r="AU339" s="260" t="s">
        <v>85</v>
      </c>
      <c r="AV339" s="14" t="s">
        <v>85</v>
      </c>
      <c r="AW339" s="14" t="s">
        <v>32</v>
      </c>
      <c r="AX339" s="14" t="s">
        <v>76</v>
      </c>
      <c r="AY339" s="260" t="s">
        <v>129</v>
      </c>
    </row>
    <row r="340" s="15" customFormat="1">
      <c r="A340" s="15"/>
      <c r="B340" s="261"/>
      <c r="C340" s="262"/>
      <c r="D340" s="241" t="s">
        <v>138</v>
      </c>
      <c r="E340" s="263" t="s">
        <v>1</v>
      </c>
      <c r="F340" s="264" t="s">
        <v>141</v>
      </c>
      <c r="G340" s="262"/>
      <c r="H340" s="265">
        <v>605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1" t="s">
        <v>138</v>
      </c>
      <c r="AU340" s="271" t="s">
        <v>85</v>
      </c>
      <c r="AV340" s="15" t="s">
        <v>136</v>
      </c>
      <c r="AW340" s="15" t="s">
        <v>32</v>
      </c>
      <c r="AX340" s="15" t="s">
        <v>83</v>
      </c>
      <c r="AY340" s="271" t="s">
        <v>129</v>
      </c>
    </row>
    <row r="341" s="2" customFormat="1" ht="16.5" customHeight="1">
      <c r="A341" s="38"/>
      <c r="B341" s="39"/>
      <c r="C341" s="226" t="s">
        <v>400</v>
      </c>
      <c r="D341" s="226" t="s">
        <v>131</v>
      </c>
      <c r="E341" s="227" t="s">
        <v>680</v>
      </c>
      <c r="F341" s="228" t="s">
        <v>681</v>
      </c>
      <c r="G341" s="229" t="s">
        <v>149</v>
      </c>
      <c r="H341" s="230">
        <v>51</v>
      </c>
      <c r="I341" s="231"/>
      <c r="J341" s="232">
        <f>ROUND(I341*H341,2)</f>
        <v>0</v>
      </c>
      <c r="K341" s="228" t="s">
        <v>135</v>
      </c>
      <c r="L341" s="44"/>
      <c r="M341" s="233" t="s">
        <v>1</v>
      </c>
      <c r="N341" s="234" t="s">
        <v>41</v>
      </c>
      <c r="O341" s="91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136</v>
      </c>
      <c r="AT341" s="237" t="s">
        <v>131</v>
      </c>
      <c r="AU341" s="237" t="s">
        <v>85</v>
      </c>
      <c r="AY341" s="17" t="s">
        <v>129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83</v>
      </c>
      <c r="BK341" s="238">
        <f>ROUND(I341*H341,2)</f>
        <v>0</v>
      </c>
      <c r="BL341" s="17" t="s">
        <v>136</v>
      </c>
      <c r="BM341" s="237" t="s">
        <v>685</v>
      </c>
    </row>
    <row r="342" s="13" customFormat="1">
      <c r="A342" s="13"/>
      <c r="B342" s="239"/>
      <c r="C342" s="240"/>
      <c r="D342" s="241" t="s">
        <v>138</v>
      </c>
      <c r="E342" s="242" t="s">
        <v>1</v>
      </c>
      <c r="F342" s="243" t="s">
        <v>686</v>
      </c>
      <c r="G342" s="240"/>
      <c r="H342" s="242" t="s">
        <v>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138</v>
      </c>
      <c r="AU342" s="249" t="s">
        <v>85</v>
      </c>
      <c r="AV342" s="13" t="s">
        <v>83</v>
      </c>
      <c r="AW342" s="13" t="s">
        <v>32</v>
      </c>
      <c r="AX342" s="13" t="s">
        <v>76</v>
      </c>
      <c r="AY342" s="249" t="s">
        <v>129</v>
      </c>
    </row>
    <row r="343" s="14" customFormat="1">
      <c r="A343" s="14"/>
      <c r="B343" s="250"/>
      <c r="C343" s="251"/>
      <c r="D343" s="241" t="s">
        <v>138</v>
      </c>
      <c r="E343" s="252" t="s">
        <v>1</v>
      </c>
      <c r="F343" s="253" t="s">
        <v>387</v>
      </c>
      <c r="G343" s="251"/>
      <c r="H343" s="254">
        <v>51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0" t="s">
        <v>138</v>
      </c>
      <c r="AU343" s="260" t="s">
        <v>85</v>
      </c>
      <c r="AV343" s="14" t="s">
        <v>85</v>
      </c>
      <c r="AW343" s="14" t="s">
        <v>32</v>
      </c>
      <c r="AX343" s="14" t="s">
        <v>76</v>
      </c>
      <c r="AY343" s="260" t="s">
        <v>129</v>
      </c>
    </row>
    <row r="344" s="15" customFormat="1">
      <c r="A344" s="15"/>
      <c r="B344" s="261"/>
      <c r="C344" s="262"/>
      <c r="D344" s="241" t="s">
        <v>138</v>
      </c>
      <c r="E344" s="263" t="s">
        <v>1</v>
      </c>
      <c r="F344" s="264" t="s">
        <v>141</v>
      </c>
      <c r="G344" s="262"/>
      <c r="H344" s="265">
        <v>51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1" t="s">
        <v>138</v>
      </c>
      <c r="AU344" s="271" t="s">
        <v>85</v>
      </c>
      <c r="AV344" s="15" t="s">
        <v>136</v>
      </c>
      <c r="AW344" s="15" t="s">
        <v>32</v>
      </c>
      <c r="AX344" s="15" t="s">
        <v>83</v>
      </c>
      <c r="AY344" s="271" t="s">
        <v>129</v>
      </c>
    </row>
    <row r="345" s="2" customFormat="1" ht="16.5" customHeight="1">
      <c r="A345" s="38"/>
      <c r="B345" s="39"/>
      <c r="C345" s="226" t="s">
        <v>406</v>
      </c>
      <c r="D345" s="226" t="s">
        <v>131</v>
      </c>
      <c r="E345" s="227" t="s">
        <v>687</v>
      </c>
      <c r="F345" s="228" t="s">
        <v>688</v>
      </c>
      <c r="G345" s="229" t="s">
        <v>149</v>
      </c>
      <c r="H345" s="230">
        <v>682</v>
      </c>
      <c r="I345" s="231"/>
      <c r="J345" s="232">
        <f>ROUND(I345*H345,2)</f>
        <v>0</v>
      </c>
      <c r="K345" s="228" t="s">
        <v>135</v>
      </c>
      <c r="L345" s="44"/>
      <c r="M345" s="233" t="s">
        <v>1</v>
      </c>
      <c r="N345" s="234" t="s">
        <v>41</v>
      </c>
      <c r="O345" s="91"/>
      <c r="P345" s="235">
        <f>O345*H345</f>
        <v>0</v>
      </c>
      <c r="Q345" s="235">
        <v>0</v>
      </c>
      <c r="R345" s="235">
        <f>Q345*H345</f>
        <v>0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136</v>
      </c>
      <c r="AT345" s="237" t="s">
        <v>131</v>
      </c>
      <c r="AU345" s="237" t="s">
        <v>85</v>
      </c>
      <c r="AY345" s="17" t="s">
        <v>129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83</v>
      </c>
      <c r="BK345" s="238">
        <f>ROUND(I345*H345,2)</f>
        <v>0</v>
      </c>
      <c r="BL345" s="17" t="s">
        <v>136</v>
      </c>
      <c r="BM345" s="237" t="s">
        <v>689</v>
      </c>
    </row>
    <row r="346" s="13" customFormat="1">
      <c r="A346" s="13"/>
      <c r="B346" s="239"/>
      <c r="C346" s="240"/>
      <c r="D346" s="241" t="s">
        <v>138</v>
      </c>
      <c r="E346" s="242" t="s">
        <v>1</v>
      </c>
      <c r="F346" s="243" t="s">
        <v>690</v>
      </c>
      <c r="G346" s="240"/>
      <c r="H346" s="242" t="s">
        <v>1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138</v>
      </c>
      <c r="AU346" s="249" t="s">
        <v>85</v>
      </c>
      <c r="AV346" s="13" t="s">
        <v>83</v>
      </c>
      <c r="AW346" s="13" t="s">
        <v>32</v>
      </c>
      <c r="AX346" s="13" t="s">
        <v>76</v>
      </c>
      <c r="AY346" s="249" t="s">
        <v>129</v>
      </c>
    </row>
    <row r="347" s="14" customFormat="1">
      <c r="A347" s="14"/>
      <c r="B347" s="250"/>
      <c r="C347" s="251"/>
      <c r="D347" s="241" t="s">
        <v>138</v>
      </c>
      <c r="E347" s="252" t="s">
        <v>1</v>
      </c>
      <c r="F347" s="253" t="s">
        <v>662</v>
      </c>
      <c r="G347" s="251"/>
      <c r="H347" s="254">
        <v>682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0" t="s">
        <v>138</v>
      </c>
      <c r="AU347" s="260" t="s">
        <v>85</v>
      </c>
      <c r="AV347" s="14" t="s">
        <v>85</v>
      </c>
      <c r="AW347" s="14" t="s">
        <v>32</v>
      </c>
      <c r="AX347" s="14" t="s">
        <v>76</v>
      </c>
      <c r="AY347" s="260" t="s">
        <v>129</v>
      </c>
    </row>
    <row r="348" s="15" customFormat="1">
      <c r="A348" s="15"/>
      <c r="B348" s="261"/>
      <c r="C348" s="262"/>
      <c r="D348" s="241" t="s">
        <v>138</v>
      </c>
      <c r="E348" s="263" t="s">
        <v>1</v>
      </c>
      <c r="F348" s="264" t="s">
        <v>141</v>
      </c>
      <c r="G348" s="262"/>
      <c r="H348" s="265">
        <v>682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1" t="s">
        <v>138</v>
      </c>
      <c r="AU348" s="271" t="s">
        <v>85</v>
      </c>
      <c r="AV348" s="15" t="s">
        <v>136</v>
      </c>
      <c r="AW348" s="15" t="s">
        <v>32</v>
      </c>
      <c r="AX348" s="15" t="s">
        <v>83</v>
      </c>
      <c r="AY348" s="271" t="s">
        <v>129</v>
      </c>
    </row>
    <row r="349" s="2" customFormat="1" ht="16.5" customHeight="1">
      <c r="A349" s="38"/>
      <c r="B349" s="39"/>
      <c r="C349" s="226" t="s">
        <v>410</v>
      </c>
      <c r="D349" s="226" t="s">
        <v>131</v>
      </c>
      <c r="E349" s="227" t="s">
        <v>687</v>
      </c>
      <c r="F349" s="228" t="s">
        <v>688</v>
      </c>
      <c r="G349" s="229" t="s">
        <v>149</v>
      </c>
      <c r="H349" s="230">
        <v>51</v>
      </c>
      <c r="I349" s="231"/>
      <c r="J349" s="232">
        <f>ROUND(I349*H349,2)</f>
        <v>0</v>
      </c>
      <c r="K349" s="228" t="s">
        <v>135</v>
      </c>
      <c r="L349" s="44"/>
      <c r="M349" s="233" t="s">
        <v>1</v>
      </c>
      <c r="N349" s="234" t="s">
        <v>41</v>
      </c>
      <c r="O349" s="91"/>
      <c r="P349" s="235">
        <f>O349*H349</f>
        <v>0</v>
      </c>
      <c r="Q349" s="235">
        <v>0</v>
      </c>
      <c r="R349" s="235">
        <f>Q349*H349</f>
        <v>0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136</v>
      </c>
      <c r="AT349" s="237" t="s">
        <v>131</v>
      </c>
      <c r="AU349" s="237" t="s">
        <v>85</v>
      </c>
      <c r="AY349" s="17" t="s">
        <v>129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83</v>
      </c>
      <c r="BK349" s="238">
        <f>ROUND(I349*H349,2)</f>
        <v>0</v>
      </c>
      <c r="BL349" s="17" t="s">
        <v>136</v>
      </c>
      <c r="BM349" s="237" t="s">
        <v>691</v>
      </c>
    </row>
    <row r="350" s="13" customFormat="1">
      <c r="A350" s="13"/>
      <c r="B350" s="239"/>
      <c r="C350" s="240"/>
      <c r="D350" s="241" t="s">
        <v>138</v>
      </c>
      <c r="E350" s="242" t="s">
        <v>1</v>
      </c>
      <c r="F350" s="243" t="s">
        <v>692</v>
      </c>
      <c r="G350" s="240"/>
      <c r="H350" s="242" t="s">
        <v>1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138</v>
      </c>
      <c r="AU350" s="249" t="s">
        <v>85</v>
      </c>
      <c r="AV350" s="13" t="s">
        <v>83</v>
      </c>
      <c r="AW350" s="13" t="s">
        <v>32</v>
      </c>
      <c r="AX350" s="13" t="s">
        <v>76</v>
      </c>
      <c r="AY350" s="249" t="s">
        <v>129</v>
      </c>
    </row>
    <row r="351" s="14" customFormat="1">
      <c r="A351" s="14"/>
      <c r="B351" s="250"/>
      <c r="C351" s="251"/>
      <c r="D351" s="241" t="s">
        <v>138</v>
      </c>
      <c r="E351" s="252" t="s">
        <v>1</v>
      </c>
      <c r="F351" s="253" t="s">
        <v>387</v>
      </c>
      <c r="G351" s="251"/>
      <c r="H351" s="254">
        <v>51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138</v>
      </c>
      <c r="AU351" s="260" t="s">
        <v>85</v>
      </c>
      <c r="AV351" s="14" t="s">
        <v>85</v>
      </c>
      <c r="AW351" s="14" t="s">
        <v>32</v>
      </c>
      <c r="AX351" s="14" t="s">
        <v>76</v>
      </c>
      <c r="AY351" s="260" t="s">
        <v>129</v>
      </c>
    </row>
    <row r="352" s="15" customFormat="1">
      <c r="A352" s="15"/>
      <c r="B352" s="261"/>
      <c r="C352" s="262"/>
      <c r="D352" s="241" t="s">
        <v>138</v>
      </c>
      <c r="E352" s="263" t="s">
        <v>1</v>
      </c>
      <c r="F352" s="264" t="s">
        <v>141</v>
      </c>
      <c r="G352" s="262"/>
      <c r="H352" s="265">
        <v>51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1" t="s">
        <v>138</v>
      </c>
      <c r="AU352" s="271" t="s">
        <v>85</v>
      </c>
      <c r="AV352" s="15" t="s">
        <v>136</v>
      </c>
      <c r="AW352" s="15" t="s">
        <v>32</v>
      </c>
      <c r="AX352" s="15" t="s">
        <v>83</v>
      </c>
      <c r="AY352" s="271" t="s">
        <v>129</v>
      </c>
    </row>
    <row r="353" s="2" customFormat="1" ht="16.5" customHeight="1">
      <c r="A353" s="38"/>
      <c r="B353" s="39"/>
      <c r="C353" s="226" t="s">
        <v>416</v>
      </c>
      <c r="D353" s="226" t="s">
        <v>131</v>
      </c>
      <c r="E353" s="227" t="s">
        <v>693</v>
      </c>
      <c r="F353" s="228" t="s">
        <v>694</v>
      </c>
      <c r="G353" s="229" t="s">
        <v>149</v>
      </c>
      <c r="H353" s="230">
        <v>4</v>
      </c>
      <c r="I353" s="231"/>
      <c r="J353" s="232">
        <f>ROUND(I353*H353,2)</f>
        <v>0</v>
      </c>
      <c r="K353" s="228" t="s">
        <v>135</v>
      </c>
      <c r="L353" s="44"/>
      <c r="M353" s="233" t="s">
        <v>1</v>
      </c>
      <c r="N353" s="234" t="s">
        <v>41</v>
      </c>
      <c r="O353" s="91"/>
      <c r="P353" s="235">
        <f>O353*H353</f>
        <v>0</v>
      </c>
      <c r="Q353" s="235">
        <v>0.40799999999999997</v>
      </c>
      <c r="R353" s="235">
        <f>Q353*H353</f>
        <v>1.6319999999999999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136</v>
      </c>
      <c r="AT353" s="237" t="s">
        <v>131</v>
      </c>
      <c r="AU353" s="237" t="s">
        <v>85</v>
      </c>
      <c r="AY353" s="17" t="s">
        <v>129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83</v>
      </c>
      <c r="BK353" s="238">
        <f>ROUND(I353*H353,2)</f>
        <v>0</v>
      </c>
      <c r="BL353" s="17" t="s">
        <v>136</v>
      </c>
      <c r="BM353" s="237" t="s">
        <v>695</v>
      </c>
    </row>
    <row r="354" s="13" customFormat="1">
      <c r="A354" s="13"/>
      <c r="B354" s="239"/>
      <c r="C354" s="240"/>
      <c r="D354" s="241" t="s">
        <v>138</v>
      </c>
      <c r="E354" s="242" t="s">
        <v>1</v>
      </c>
      <c r="F354" s="243" t="s">
        <v>696</v>
      </c>
      <c r="G354" s="240"/>
      <c r="H354" s="242" t="s">
        <v>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138</v>
      </c>
      <c r="AU354" s="249" t="s">
        <v>85</v>
      </c>
      <c r="AV354" s="13" t="s">
        <v>83</v>
      </c>
      <c r="AW354" s="13" t="s">
        <v>32</v>
      </c>
      <c r="AX354" s="13" t="s">
        <v>76</v>
      </c>
      <c r="AY354" s="249" t="s">
        <v>129</v>
      </c>
    </row>
    <row r="355" s="14" customFormat="1">
      <c r="A355" s="14"/>
      <c r="B355" s="250"/>
      <c r="C355" s="251"/>
      <c r="D355" s="241" t="s">
        <v>138</v>
      </c>
      <c r="E355" s="252" t="s">
        <v>1</v>
      </c>
      <c r="F355" s="253" t="s">
        <v>136</v>
      </c>
      <c r="G355" s="251"/>
      <c r="H355" s="254">
        <v>4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138</v>
      </c>
      <c r="AU355" s="260" t="s">
        <v>85</v>
      </c>
      <c r="AV355" s="14" t="s">
        <v>85</v>
      </c>
      <c r="AW355" s="14" t="s">
        <v>32</v>
      </c>
      <c r="AX355" s="14" t="s">
        <v>76</v>
      </c>
      <c r="AY355" s="260" t="s">
        <v>129</v>
      </c>
    </row>
    <row r="356" s="15" customFormat="1">
      <c r="A356" s="15"/>
      <c r="B356" s="261"/>
      <c r="C356" s="262"/>
      <c r="D356" s="241" t="s">
        <v>138</v>
      </c>
      <c r="E356" s="263" t="s">
        <v>1</v>
      </c>
      <c r="F356" s="264" t="s">
        <v>141</v>
      </c>
      <c r="G356" s="262"/>
      <c r="H356" s="265">
        <v>4</v>
      </c>
      <c r="I356" s="266"/>
      <c r="J356" s="262"/>
      <c r="K356" s="262"/>
      <c r="L356" s="267"/>
      <c r="M356" s="268"/>
      <c r="N356" s="269"/>
      <c r="O356" s="269"/>
      <c r="P356" s="269"/>
      <c r="Q356" s="269"/>
      <c r="R356" s="269"/>
      <c r="S356" s="269"/>
      <c r="T356" s="270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1" t="s">
        <v>138</v>
      </c>
      <c r="AU356" s="271" t="s">
        <v>85</v>
      </c>
      <c r="AV356" s="15" t="s">
        <v>136</v>
      </c>
      <c r="AW356" s="15" t="s">
        <v>32</v>
      </c>
      <c r="AX356" s="15" t="s">
        <v>83</v>
      </c>
      <c r="AY356" s="271" t="s">
        <v>129</v>
      </c>
    </row>
    <row r="357" s="2" customFormat="1" ht="16.5" customHeight="1">
      <c r="A357" s="38"/>
      <c r="B357" s="39"/>
      <c r="C357" s="226" t="s">
        <v>420</v>
      </c>
      <c r="D357" s="226" t="s">
        <v>131</v>
      </c>
      <c r="E357" s="227" t="s">
        <v>697</v>
      </c>
      <c r="F357" s="228" t="s">
        <v>698</v>
      </c>
      <c r="G357" s="229" t="s">
        <v>149</v>
      </c>
      <c r="H357" s="230">
        <v>682</v>
      </c>
      <c r="I357" s="231"/>
      <c r="J357" s="232">
        <f>ROUND(I357*H357,2)</f>
        <v>0</v>
      </c>
      <c r="K357" s="228" t="s">
        <v>135</v>
      </c>
      <c r="L357" s="44"/>
      <c r="M357" s="233" t="s">
        <v>1</v>
      </c>
      <c r="N357" s="234" t="s">
        <v>41</v>
      </c>
      <c r="O357" s="91"/>
      <c r="P357" s="235">
        <f>O357*H357</f>
        <v>0</v>
      </c>
      <c r="Q357" s="235">
        <v>0</v>
      </c>
      <c r="R357" s="235">
        <f>Q357*H357</f>
        <v>0</v>
      </c>
      <c r="S357" s="235">
        <v>0</v>
      </c>
      <c r="T357" s="23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136</v>
      </c>
      <c r="AT357" s="237" t="s">
        <v>131</v>
      </c>
      <c r="AU357" s="237" t="s">
        <v>85</v>
      </c>
      <c r="AY357" s="17" t="s">
        <v>129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83</v>
      </c>
      <c r="BK357" s="238">
        <f>ROUND(I357*H357,2)</f>
        <v>0</v>
      </c>
      <c r="BL357" s="17" t="s">
        <v>136</v>
      </c>
      <c r="BM357" s="237" t="s">
        <v>699</v>
      </c>
    </row>
    <row r="358" s="13" customFormat="1">
      <c r="A358" s="13"/>
      <c r="B358" s="239"/>
      <c r="C358" s="240"/>
      <c r="D358" s="241" t="s">
        <v>138</v>
      </c>
      <c r="E358" s="242" t="s">
        <v>1</v>
      </c>
      <c r="F358" s="243" t="s">
        <v>683</v>
      </c>
      <c r="G358" s="240"/>
      <c r="H358" s="242" t="s">
        <v>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138</v>
      </c>
      <c r="AU358" s="249" t="s">
        <v>85</v>
      </c>
      <c r="AV358" s="13" t="s">
        <v>83</v>
      </c>
      <c r="AW358" s="13" t="s">
        <v>32</v>
      </c>
      <c r="AX358" s="13" t="s">
        <v>76</v>
      </c>
      <c r="AY358" s="249" t="s">
        <v>129</v>
      </c>
    </row>
    <row r="359" s="14" customFormat="1">
      <c r="A359" s="14"/>
      <c r="B359" s="250"/>
      <c r="C359" s="251"/>
      <c r="D359" s="241" t="s">
        <v>138</v>
      </c>
      <c r="E359" s="252" t="s">
        <v>1</v>
      </c>
      <c r="F359" s="253" t="s">
        <v>662</v>
      </c>
      <c r="G359" s="251"/>
      <c r="H359" s="254">
        <v>682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0" t="s">
        <v>138</v>
      </c>
      <c r="AU359" s="260" t="s">
        <v>85</v>
      </c>
      <c r="AV359" s="14" t="s">
        <v>85</v>
      </c>
      <c r="AW359" s="14" t="s">
        <v>32</v>
      </c>
      <c r="AX359" s="14" t="s">
        <v>76</v>
      </c>
      <c r="AY359" s="260" t="s">
        <v>129</v>
      </c>
    </row>
    <row r="360" s="15" customFormat="1">
      <c r="A360" s="15"/>
      <c r="B360" s="261"/>
      <c r="C360" s="262"/>
      <c r="D360" s="241" t="s">
        <v>138</v>
      </c>
      <c r="E360" s="263" t="s">
        <v>1</v>
      </c>
      <c r="F360" s="264" t="s">
        <v>141</v>
      </c>
      <c r="G360" s="262"/>
      <c r="H360" s="265">
        <v>682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1" t="s">
        <v>138</v>
      </c>
      <c r="AU360" s="271" t="s">
        <v>85</v>
      </c>
      <c r="AV360" s="15" t="s">
        <v>136</v>
      </c>
      <c r="AW360" s="15" t="s">
        <v>32</v>
      </c>
      <c r="AX360" s="15" t="s">
        <v>83</v>
      </c>
      <c r="AY360" s="271" t="s">
        <v>129</v>
      </c>
    </row>
    <row r="361" s="2" customFormat="1" ht="16.5" customHeight="1">
      <c r="A361" s="38"/>
      <c r="B361" s="39"/>
      <c r="C361" s="226" t="s">
        <v>426</v>
      </c>
      <c r="D361" s="226" t="s">
        <v>131</v>
      </c>
      <c r="E361" s="227" t="s">
        <v>697</v>
      </c>
      <c r="F361" s="228" t="s">
        <v>698</v>
      </c>
      <c r="G361" s="229" t="s">
        <v>149</v>
      </c>
      <c r="H361" s="230">
        <v>51</v>
      </c>
      <c r="I361" s="231"/>
      <c r="J361" s="232">
        <f>ROUND(I361*H361,2)</f>
        <v>0</v>
      </c>
      <c r="K361" s="228" t="s">
        <v>135</v>
      </c>
      <c r="L361" s="44"/>
      <c r="M361" s="233" t="s">
        <v>1</v>
      </c>
      <c r="N361" s="234" t="s">
        <v>41</v>
      </c>
      <c r="O361" s="91"/>
      <c r="P361" s="235">
        <f>O361*H361</f>
        <v>0</v>
      </c>
      <c r="Q361" s="235">
        <v>0</v>
      </c>
      <c r="R361" s="235">
        <f>Q361*H361</f>
        <v>0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136</v>
      </c>
      <c r="AT361" s="237" t="s">
        <v>131</v>
      </c>
      <c r="AU361" s="237" t="s">
        <v>85</v>
      </c>
      <c r="AY361" s="17" t="s">
        <v>129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83</v>
      </c>
      <c r="BK361" s="238">
        <f>ROUND(I361*H361,2)</f>
        <v>0</v>
      </c>
      <c r="BL361" s="17" t="s">
        <v>136</v>
      </c>
      <c r="BM361" s="237" t="s">
        <v>700</v>
      </c>
    </row>
    <row r="362" s="13" customFormat="1">
      <c r="A362" s="13"/>
      <c r="B362" s="239"/>
      <c r="C362" s="240"/>
      <c r="D362" s="241" t="s">
        <v>138</v>
      </c>
      <c r="E362" s="242" t="s">
        <v>1</v>
      </c>
      <c r="F362" s="243" t="s">
        <v>701</v>
      </c>
      <c r="G362" s="240"/>
      <c r="H362" s="242" t="s">
        <v>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138</v>
      </c>
      <c r="AU362" s="249" t="s">
        <v>85</v>
      </c>
      <c r="AV362" s="13" t="s">
        <v>83</v>
      </c>
      <c r="AW362" s="13" t="s">
        <v>32</v>
      </c>
      <c r="AX362" s="13" t="s">
        <v>76</v>
      </c>
      <c r="AY362" s="249" t="s">
        <v>129</v>
      </c>
    </row>
    <row r="363" s="14" customFormat="1">
      <c r="A363" s="14"/>
      <c r="B363" s="250"/>
      <c r="C363" s="251"/>
      <c r="D363" s="241" t="s">
        <v>138</v>
      </c>
      <c r="E363" s="252" t="s">
        <v>1</v>
      </c>
      <c r="F363" s="253" t="s">
        <v>387</v>
      </c>
      <c r="G363" s="251"/>
      <c r="H363" s="254">
        <v>51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0" t="s">
        <v>138</v>
      </c>
      <c r="AU363" s="260" t="s">
        <v>85</v>
      </c>
      <c r="AV363" s="14" t="s">
        <v>85</v>
      </c>
      <c r="AW363" s="14" t="s">
        <v>32</v>
      </c>
      <c r="AX363" s="14" t="s">
        <v>76</v>
      </c>
      <c r="AY363" s="260" t="s">
        <v>129</v>
      </c>
    </row>
    <row r="364" s="15" customFormat="1">
      <c r="A364" s="15"/>
      <c r="B364" s="261"/>
      <c r="C364" s="262"/>
      <c r="D364" s="241" t="s">
        <v>138</v>
      </c>
      <c r="E364" s="263" t="s">
        <v>1</v>
      </c>
      <c r="F364" s="264" t="s">
        <v>141</v>
      </c>
      <c r="G364" s="262"/>
      <c r="H364" s="265">
        <v>51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1" t="s">
        <v>138</v>
      </c>
      <c r="AU364" s="271" t="s">
        <v>85</v>
      </c>
      <c r="AV364" s="15" t="s">
        <v>136</v>
      </c>
      <c r="AW364" s="15" t="s">
        <v>32</v>
      </c>
      <c r="AX364" s="15" t="s">
        <v>83</v>
      </c>
      <c r="AY364" s="271" t="s">
        <v>129</v>
      </c>
    </row>
    <row r="365" s="2" customFormat="1" ht="16.5" customHeight="1">
      <c r="A365" s="38"/>
      <c r="B365" s="39"/>
      <c r="C365" s="226" t="s">
        <v>432</v>
      </c>
      <c r="D365" s="226" t="s">
        <v>131</v>
      </c>
      <c r="E365" s="227" t="s">
        <v>702</v>
      </c>
      <c r="F365" s="228" t="s">
        <v>703</v>
      </c>
      <c r="G365" s="229" t="s">
        <v>149</v>
      </c>
      <c r="H365" s="230">
        <v>605</v>
      </c>
      <c r="I365" s="231"/>
      <c r="J365" s="232">
        <f>ROUND(I365*H365,2)</f>
        <v>0</v>
      </c>
      <c r="K365" s="228" t="s">
        <v>135</v>
      </c>
      <c r="L365" s="44"/>
      <c r="M365" s="233" t="s">
        <v>1</v>
      </c>
      <c r="N365" s="234" t="s">
        <v>41</v>
      </c>
      <c r="O365" s="91"/>
      <c r="P365" s="235">
        <f>O365*H365</f>
        <v>0</v>
      </c>
      <c r="Q365" s="235">
        <v>0</v>
      </c>
      <c r="R365" s="235">
        <f>Q365*H365</f>
        <v>0</v>
      </c>
      <c r="S365" s="235">
        <v>0</v>
      </c>
      <c r="T365" s="23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7" t="s">
        <v>136</v>
      </c>
      <c r="AT365" s="237" t="s">
        <v>131</v>
      </c>
      <c r="AU365" s="237" t="s">
        <v>85</v>
      </c>
      <c r="AY365" s="17" t="s">
        <v>129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83</v>
      </c>
      <c r="BK365" s="238">
        <f>ROUND(I365*H365,2)</f>
        <v>0</v>
      </c>
      <c r="BL365" s="17" t="s">
        <v>136</v>
      </c>
      <c r="BM365" s="237" t="s">
        <v>704</v>
      </c>
    </row>
    <row r="366" s="13" customFormat="1">
      <c r="A366" s="13"/>
      <c r="B366" s="239"/>
      <c r="C366" s="240"/>
      <c r="D366" s="241" t="s">
        <v>138</v>
      </c>
      <c r="E366" s="242" t="s">
        <v>1</v>
      </c>
      <c r="F366" s="243" t="s">
        <v>705</v>
      </c>
      <c r="G366" s="240"/>
      <c r="H366" s="242" t="s">
        <v>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138</v>
      </c>
      <c r="AU366" s="249" t="s">
        <v>85</v>
      </c>
      <c r="AV366" s="13" t="s">
        <v>83</v>
      </c>
      <c r="AW366" s="13" t="s">
        <v>32</v>
      </c>
      <c r="AX366" s="13" t="s">
        <v>76</v>
      </c>
      <c r="AY366" s="249" t="s">
        <v>129</v>
      </c>
    </row>
    <row r="367" s="14" customFormat="1">
      <c r="A367" s="14"/>
      <c r="B367" s="250"/>
      <c r="C367" s="251"/>
      <c r="D367" s="241" t="s">
        <v>138</v>
      </c>
      <c r="E367" s="252" t="s">
        <v>1</v>
      </c>
      <c r="F367" s="253" t="s">
        <v>684</v>
      </c>
      <c r="G367" s="251"/>
      <c r="H367" s="254">
        <v>605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138</v>
      </c>
      <c r="AU367" s="260" t="s">
        <v>85</v>
      </c>
      <c r="AV367" s="14" t="s">
        <v>85</v>
      </c>
      <c r="AW367" s="14" t="s">
        <v>32</v>
      </c>
      <c r="AX367" s="14" t="s">
        <v>76</v>
      </c>
      <c r="AY367" s="260" t="s">
        <v>129</v>
      </c>
    </row>
    <row r="368" s="15" customFormat="1">
      <c r="A368" s="15"/>
      <c r="B368" s="261"/>
      <c r="C368" s="262"/>
      <c r="D368" s="241" t="s">
        <v>138</v>
      </c>
      <c r="E368" s="263" t="s">
        <v>1</v>
      </c>
      <c r="F368" s="264" t="s">
        <v>141</v>
      </c>
      <c r="G368" s="262"/>
      <c r="H368" s="265">
        <v>605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1" t="s">
        <v>138</v>
      </c>
      <c r="AU368" s="271" t="s">
        <v>85</v>
      </c>
      <c r="AV368" s="15" t="s">
        <v>136</v>
      </c>
      <c r="AW368" s="15" t="s">
        <v>32</v>
      </c>
      <c r="AX368" s="15" t="s">
        <v>83</v>
      </c>
      <c r="AY368" s="271" t="s">
        <v>129</v>
      </c>
    </row>
    <row r="369" s="2" customFormat="1" ht="16.5" customHeight="1">
      <c r="A369" s="38"/>
      <c r="B369" s="39"/>
      <c r="C369" s="226" t="s">
        <v>436</v>
      </c>
      <c r="D369" s="226" t="s">
        <v>131</v>
      </c>
      <c r="E369" s="227" t="s">
        <v>702</v>
      </c>
      <c r="F369" s="228" t="s">
        <v>703</v>
      </c>
      <c r="G369" s="229" t="s">
        <v>149</v>
      </c>
      <c r="H369" s="230">
        <v>51</v>
      </c>
      <c r="I369" s="231"/>
      <c r="J369" s="232">
        <f>ROUND(I369*H369,2)</f>
        <v>0</v>
      </c>
      <c r="K369" s="228" t="s">
        <v>135</v>
      </c>
      <c r="L369" s="44"/>
      <c r="M369" s="233" t="s">
        <v>1</v>
      </c>
      <c r="N369" s="234" t="s">
        <v>41</v>
      </c>
      <c r="O369" s="91"/>
      <c r="P369" s="235">
        <f>O369*H369</f>
        <v>0</v>
      </c>
      <c r="Q369" s="235">
        <v>0</v>
      </c>
      <c r="R369" s="235">
        <f>Q369*H369</f>
        <v>0</v>
      </c>
      <c r="S369" s="235">
        <v>0</v>
      </c>
      <c r="T369" s="23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7" t="s">
        <v>136</v>
      </c>
      <c r="AT369" s="237" t="s">
        <v>131</v>
      </c>
      <c r="AU369" s="237" t="s">
        <v>85</v>
      </c>
      <c r="AY369" s="17" t="s">
        <v>129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83</v>
      </c>
      <c r="BK369" s="238">
        <f>ROUND(I369*H369,2)</f>
        <v>0</v>
      </c>
      <c r="BL369" s="17" t="s">
        <v>136</v>
      </c>
      <c r="BM369" s="237" t="s">
        <v>706</v>
      </c>
    </row>
    <row r="370" s="13" customFormat="1">
      <c r="A370" s="13"/>
      <c r="B370" s="239"/>
      <c r="C370" s="240"/>
      <c r="D370" s="241" t="s">
        <v>138</v>
      </c>
      <c r="E370" s="242" t="s">
        <v>1</v>
      </c>
      <c r="F370" s="243" t="s">
        <v>707</v>
      </c>
      <c r="G370" s="240"/>
      <c r="H370" s="242" t="s">
        <v>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138</v>
      </c>
      <c r="AU370" s="249" t="s">
        <v>85</v>
      </c>
      <c r="AV370" s="13" t="s">
        <v>83</v>
      </c>
      <c r="AW370" s="13" t="s">
        <v>32</v>
      </c>
      <c r="AX370" s="13" t="s">
        <v>76</v>
      </c>
      <c r="AY370" s="249" t="s">
        <v>129</v>
      </c>
    </row>
    <row r="371" s="14" customFormat="1">
      <c r="A371" s="14"/>
      <c r="B371" s="250"/>
      <c r="C371" s="251"/>
      <c r="D371" s="241" t="s">
        <v>138</v>
      </c>
      <c r="E371" s="252" t="s">
        <v>1</v>
      </c>
      <c r="F371" s="253" t="s">
        <v>387</v>
      </c>
      <c r="G371" s="251"/>
      <c r="H371" s="254">
        <v>51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138</v>
      </c>
      <c r="AU371" s="260" t="s">
        <v>85</v>
      </c>
      <c r="AV371" s="14" t="s">
        <v>85</v>
      </c>
      <c r="AW371" s="14" t="s">
        <v>32</v>
      </c>
      <c r="AX371" s="14" t="s">
        <v>76</v>
      </c>
      <c r="AY371" s="260" t="s">
        <v>129</v>
      </c>
    </row>
    <row r="372" s="15" customFormat="1">
      <c r="A372" s="15"/>
      <c r="B372" s="261"/>
      <c r="C372" s="262"/>
      <c r="D372" s="241" t="s">
        <v>138</v>
      </c>
      <c r="E372" s="263" t="s">
        <v>1</v>
      </c>
      <c r="F372" s="264" t="s">
        <v>141</v>
      </c>
      <c r="G372" s="262"/>
      <c r="H372" s="265">
        <v>51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1" t="s">
        <v>138</v>
      </c>
      <c r="AU372" s="271" t="s">
        <v>85</v>
      </c>
      <c r="AV372" s="15" t="s">
        <v>136</v>
      </c>
      <c r="AW372" s="15" t="s">
        <v>32</v>
      </c>
      <c r="AX372" s="15" t="s">
        <v>83</v>
      </c>
      <c r="AY372" s="271" t="s">
        <v>129</v>
      </c>
    </row>
    <row r="373" s="2" customFormat="1" ht="16.5" customHeight="1">
      <c r="A373" s="38"/>
      <c r="B373" s="39"/>
      <c r="C373" s="226" t="s">
        <v>438</v>
      </c>
      <c r="D373" s="226" t="s">
        <v>131</v>
      </c>
      <c r="E373" s="227" t="s">
        <v>702</v>
      </c>
      <c r="F373" s="228" t="s">
        <v>703</v>
      </c>
      <c r="G373" s="229" t="s">
        <v>149</v>
      </c>
      <c r="H373" s="230">
        <v>8</v>
      </c>
      <c r="I373" s="231"/>
      <c r="J373" s="232">
        <f>ROUND(I373*H373,2)</f>
        <v>0</v>
      </c>
      <c r="K373" s="228" t="s">
        <v>135</v>
      </c>
      <c r="L373" s="44"/>
      <c r="M373" s="233" t="s">
        <v>1</v>
      </c>
      <c r="N373" s="234" t="s">
        <v>41</v>
      </c>
      <c r="O373" s="91"/>
      <c r="P373" s="235">
        <f>O373*H373</f>
        <v>0</v>
      </c>
      <c r="Q373" s="235">
        <v>0</v>
      </c>
      <c r="R373" s="235">
        <f>Q373*H373</f>
        <v>0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136</v>
      </c>
      <c r="AT373" s="237" t="s">
        <v>131</v>
      </c>
      <c r="AU373" s="237" t="s">
        <v>85</v>
      </c>
      <c r="AY373" s="17" t="s">
        <v>129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83</v>
      </c>
      <c r="BK373" s="238">
        <f>ROUND(I373*H373,2)</f>
        <v>0</v>
      </c>
      <c r="BL373" s="17" t="s">
        <v>136</v>
      </c>
      <c r="BM373" s="237" t="s">
        <v>708</v>
      </c>
    </row>
    <row r="374" s="13" customFormat="1">
      <c r="A374" s="13"/>
      <c r="B374" s="239"/>
      <c r="C374" s="240"/>
      <c r="D374" s="241" t="s">
        <v>138</v>
      </c>
      <c r="E374" s="242" t="s">
        <v>1</v>
      </c>
      <c r="F374" s="243" t="s">
        <v>709</v>
      </c>
      <c r="G374" s="240"/>
      <c r="H374" s="242" t="s">
        <v>1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138</v>
      </c>
      <c r="AU374" s="249" t="s">
        <v>85</v>
      </c>
      <c r="AV374" s="13" t="s">
        <v>83</v>
      </c>
      <c r="AW374" s="13" t="s">
        <v>32</v>
      </c>
      <c r="AX374" s="13" t="s">
        <v>76</v>
      </c>
      <c r="AY374" s="249" t="s">
        <v>129</v>
      </c>
    </row>
    <row r="375" s="14" customFormat="1">
      <c r="A375" s="14"/>
      <c r="B375" s="250"/>
      <c r="C375" s="251"/>
      <c r="D375" s="241" t="s">
        <v>138</v>
      </c>
      <c r="E375" s="252" t="s">
        <v>1</v>
      </c>
      <c r="F375" s="253" t="s">
        <v>231</v>
      </c>
      <c r="G375" s="251"/>
      <c r="H375" s="254">
        <v>8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138</v>
      </c>
      <c r="AU375" s="260" t="s">
        <v>85</v>
      </c>
      <c r="AV375" s="14" t="s">
        <v>85</v>
      </c>
      <c r="AW375" s="14" t="s">
        <v>32</v>
      </c>
      <c r="AX375" s="14" t="s">
        <v>76</v>
      </c>
      <c r="AY375" s="260" t="s">
        <v>129</v>
      </c>
    </row>
    <row r="376" s="15" customFormat="1">
      <c r="A376" s="15"/>
      <c r="B376" s="261"/>
      <c r="C376" s="262"/>
      <c r="D376" s="241" t="s">
        <v>138</v>
      </c>
      <c r="E376" s="263" t="s">
        <v>1</v>
      </c>
      <c r="F376" s="264" t="s">
        <v>141</v>
      </c>
      <c r="G376" s="262"/>
      <c r="H376" s="265">
        <v>8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1" t="s">
        <v>138</v>
      </c>
      <c r="AU376" s="271" t="s">
        <v>85</v>
      </c>
      <c r="AV376" s="15" t="s">
        <v>136</v>
      </c>
      <c r="AW376" s="15" t="s">
        <v>32</v>
      </c>
      <c r="AX376" s="15" t="s">
        <v>83</v>
      </c>
      <c r="AY376" s="271" t="s">
        <v>129</v>
      </c>
    </row>
    <row r="377" s="2" customFormat="1" ht="21.75" customHeight="1">
      <c r="A377" s="38"/>
      <c r="B377" s="39"/>
      <c r="C377" s="226" t="s">
        <v>442</v>
      </c>
      <c r="D377" s="226" t="s">
        <v>131</v>
      </c>
      <c r="E377" s="227" t="s">
        <v>710</v>
      </c>
      <c r="F377" s="228" t="s">
        <v>711</v>
      </c>
      <c r="G377" s="229" t="s">
        <v>149</v>
      </c>
      <c r="H377" s="230">
        <v>8</v>
      </c>
      <c r="I377" s="231"/>
      <c r="J377" s="232">
        <f>ROUND(I377*H377,2)</f>
        <v>0</v>
      </c>
      <c r="K377" s="228" t="s">
        <v>135</v>
      </c>
      <c r="L377" s="44"/>
      <c r="M377" s="233" t="s">
        <v>1</v>
      </c>
      <c r="N377" s="234" t="s">
        <v>41</v>
      </c>
      <c r="O377" s="91"/>
      <c r="P377" s="235">
        <f>O377*H377</f>
        <v>0</v>
      </c>
      <c r="Q377" s="235">
        <v>0</v>
      </c>
      <c r="R377" s="235">
        <f>Q377*H377</f>
        <v>0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136</v>
      </c>
      <c r="AT377" s="237" t="s">
        <v>131</v>
      </c>
      <c r="AU377" s="237" t="s">
        <v>85</v>
      </c>
      <c r="AY377" s="17" t="s">
        <v>129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83</v>
      </c>
      <c r="BK377" s="238">
        <f>ROUND(I377*H377,2)</f>
        <v>0</v>
      </c>
      <c r="BL377" s="17" t="s">
        <v>136</v>
      </c>
      <c r="BM377" s="237" t="s">
        <v>712</v>
      </c>
    </row>
    <row r="378" s="13" customFormat="1">
      <c r="A378" s="13"/>
      <c r="B378" s="239"/>
      <c r="C378" s="240"/>
      <c r="D378" s="241" t="s">
        <v>138</v>
      </c>
      <c r="E378" s="242" t="s">
        <v>1</v>
      </c>
      <c r="F378" s="243" t="s">
        <v>709</v>
      </c>
      <c r="G378" s="240"/>
      <c r="H378" s="242" t="s">
        <v>1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138</v>
      </c>
      <c r="AU378" s="249" t="s">
        <v>85</v>
      </c>
      <c r="AV378" s="13" t="s">
        <v>83</v>
      </c>
      <c r="AW378" s="13" t="s">
        <v>32</v>
      </c>
      <c r="AX378" s="13" t="s">
        <v>76</v>
      </c>
      <c r="AY378" s="249" t="s">
        <v>129</v>
      </c>
    </row>
    <row r="379" s="14" customFormat="1">
      <c r="A379" s="14"/>
      <c r="B379" s="250"/>
      <c r="C379" s="251"/>
      <c r="D379" s="241" t="s">
        <v>138</v>
      </c>
      <c r="E379" s="252" t="s">
        <v>1</v>
      </c>
      <c r="F379" s="253" t="s">
        <v>231</v>
      </c>
      <c r="G379" s="251"/>
      <c r="H379" s="254">
        <v>8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0" t="s">
        <v>138</v>
      </c>
      <c r="AU379" s="260" t="s">
        <v>85</v>
      </c>
      <c r="AV379" s="14" t="s">
        <v>85</v>
      </c>
      <c r="AW379" s="14" t="s">
        <v>32</v>
      </c>
      <c r="AX379" s="14" t="s">
        <v>76</v>
      </c>
      <c r="AY379" s="260" t="s">
        <v>129</v>
      </c>
    </row>
    <row r="380" s="15" customFormat="1">
      <c r="A380" s="15"/>
      <c r="B380" s="261"/>
      <c r="C380" s="262"/>
      <c r="D380" s="241" t="s">
        <v>138</v>
      </c>
      <c r="E380" s="263" t="s">
        <v>1</v>
      </c>
      <c r="F380" s="264" t="s">
        <v>141</v>
      </c>
      <c r="G380" s="262"/>
      <c r="H380" s="265">
        <v>8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1" t="s">
        <v>138</v>
      </c>
      <c r="AU380" s="271" t="s">
        <v>85</v>
      </c>
      <c r="AV380" s="15" t="s">
        <v>136</v>
      </c>
      <c r="AW380" s="15" t="s">
        <v>32</v>
      </c>
      <c r="AX380" s="15" t="s">
        <v>83</v>
      </c>
      <c r="AY380" s="271" t="s">
        <v>129</v>
      </c>
    </row>
    <row r="381" s="2" customFormat="1" ht="21.75" customHeight="1">
      <c r="A381" s="38"/>
      <c r="B381" s="39"/>
      <c r="C381" s="226" t="s">
        <v>448</v>
      </c>
      <c r="D381" s="226" t="s">
        <v>131</v>
      </c>
      <c r="E381" s="227" t="s">
        <v>713</v>
      </c>
      <c r="F381" s="228" t="s">
        <v>714</v>
      </c>
      <c r="G381" s="229" t="s">
        <v>149</v>
      </c>
      <c r="H381" s="230">
        <v>605</v>
      </c>
      <c r="I381" s="231"/>
      <c r="J381" s="232">
        <f>ROUND(I381*H381,2)</f>
        <v>0</v>
      </c>
      <c r="K381" s="228" t="s">
        <v>135</v>
      </c>
      <c r="L381" s="44"/>
      <c r="M381" s="233" t="s">
        <v>1</v>
      </c>
      <c r="N381" s="234" t="s">
        <v>41</v>
      </c>
      <c r="O381" s="91"/>
      <c r="P381" s="235">
        <f>O381*H381</f>
        <v>0</v>
      </c>
      <c r="Q381" s="235">
        <v>0</v>
      </c>
      <c r="R381" s="235">
        <f>Q381*H381</f>
        <v>0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136</v>
      </c>
      <c r="AT381" s="237" t="s">
        <v>131</v>
      </c>
      <c r="AU381" s="237" t="s">
        <v>85</v>
      </c>
      <c r="AY381" s="17" t="s">
        <v>129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83</v>
      </c>
      <c r="BK381" s="238">
        <f>ROUND(I381*H381,2)</f>
        <v>0</v>
      </c>
      <c r="BL381" s="17" t="s">
        <v>136</v>
      </c>
      <c r="BM381" s="237" t="s">
        <v>715</v>
      </c>
    </row>
    <row r="382" s="13" customFormat="1">
      <c r="A382" s="13"/>
      <c r="B382" s="239"/>
      <c r="C382" s="240"/>
      <c r="D382" s="241" t="s">
        <v>138</v>
      </c>
      <c r="E382" s="242" t="s">
        <v>1</v>
      </c>
      <c r="F382" s="243" t="s">
        <v>716</v>
      </c>
      <c r="G382" s="240"/>
      <c r="H382" s="242" t="s">
        <v>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138</v>
      </c>
      <c r="AU382" s="249" t="s">
        <v>85</v>
      </c>
      <c r="AV382" s="13" t="s">
        <v>83</v>
      </c>
      <c r="AW382" s="13" t="s">
        <v>32</v>
      </c>
      <c r="AX382" s="13" t="s">
        <v>76</v>
      </c>
      <c r="AY382" s="249" t="s">
        <v>129</v>
      </c>
    </row>
    <row r="383" s="14" customFormat="1">
      <c r="A383" s="14"/>
      <c r="B383" s="250"/>
      <c r="C383" s="251"/>
      <c r="D383" s="241" t="s">
        <v>138</v>
      </c>
      <c r="E383" s="252" t="s">
        <v>1</v>
      </c>
      <c r="F383" s="253" t="s">
        <v>684</v>
      </c>
      <c r="G383" s="251"/>
      <c r="H383" s="254">
        <v>605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0" t="s">
        <v>138</v>
      </c>
      <c r="AU383" s="260" t="s">
        <v>85</v>
      </c>
      <c r="AV383" s="14" t="s">
        <v>85</v>
      </c>
      <c r="AW383" s="14" t="s">
        <v>32</v>
      </c>
      <c r="AX383" s="14" t="s">
        <v>76</v>
      </c>
      <c r="AY383" s="260" t="s">
        <v>129</v>
      </c>
    </row>
    <row r="384" s="15" customFormat="1">
      <c r="A384" s="15"/>
      <c r="B384" s="261"/>
      <c r="C384" s="262"/>
      <c r="D384" s="241" t="s">
        <v>138</v>
      </c>
      <c r="E384" s="263" t="s">
        <v>1</v>
      </c>
      <c r="F384" s="264" t="s">
        <v>141</v>
      </c>
      <c r="G384" s="262"/>
      <c r="H384" s="265">
        <v>605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1" t="s">
        <v>138</v>
      </c>
      <c r="AU384" s="271" t="s">
        <v>85</v>
      </c>
      <c r="AV384" s="15" t="s">
        <v>136</v>
      </c>
      <c r="AW384" s="15" t="s">
        <v>32</v>
      </c>
      <c r="AX384" s="15" t="s">
        <v>83</v>
      </c>
      <c r="AY384" s="271" t="s">
        <v>129</v>
      </c>
    </row>
    <row r="385" s="2" customFormat="1" ht="21.75" customHeight="1">
      <c r="A385" s="38"/>
      <c r="B385" s="39"/>
      <c r="C385" s="226" t="s">
        <v>452</v>
      </c>
      <c r="D385" s="226" t="s">
        <v>131</v>
      </c>
      <c r="E385" s="227" t="s">
        <v>713</v>
      </c>
      <c r="F385" s="228" t="s">
        <v>714</v>
      </c>
      <c r="G385" s="229" t="s">
        <v>149</v>
      </c>
      <c r="H385" s="230">
        <v>51</v>
      </c>
      <c r="I385" s="231"/>
      <c r="J385" s="232">
        <f>ROUND(I385*H385,2)</f>
        <v>0</v>
      </c>
      <c r="K385" s="228" t="s">
        <v>135</v>
      </c>
      <c r="L385" s="44"/>
      <c r="M385" s="233" t="s">
        <v>1</v>
      </c>
      <c r="N385" s="234" t="s">
        <v>41</v>
      </c>
      <c r="O385" s="91"/>
      <c r="P385" s="235">
        <f>O385*H385</f>
        <v>0</v>
      </c>
      <c r="Q385" s="235">
        <v>0</v>
      </c>
      <c r="R385" s="235">
        <f>Q385*H385</f>
        <v>0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136</v>
      </c>
      <c r="AT385" s="237" t="s">
        <v>131</v>
      </c>
      <c r="AU385" s="237" t="s">
        <v>85</v>
      </c>
      <c r="AY385" s="17" t="s">
        <v>129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83</v>
      </c>
      <c r="BK385" s="238">
        <f>ROUND(I385*H385,2)</f>
        <v>0</v>
      </c>
      <c r="BL385" s="17" t="s">
        <v>136</v>
      </c>
      <c r="BM385" s="237" t="s">
        <v>717</v>
      </c>
    </row>
    <row r="386" s="13" customFormat="1">
      <c r="A386" s="13"/>
      <c r="B386" s="239"/>
      <c r="C386" s="240"/>
      <c r="D386" s="241" t="s">
        <v>138</v>
      </c>
      <c r="E386" s="242" t="s">
        <v>1</v>
      </c>
      <c r="F386" s="243" t="s">
        <v>707</v>
      </c>
      <c r="G386" s="240"/>
      <c r="H386" s="242" t="s">
        <v>1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138</v>
      </c>
      <c r="AU386" s="249" t="s">
        <v>85</v>
      </c>
      <c r="AV386" s="13" t="s">
        <v>83</v>
      </c>
      <c r="AW386" s="13" t="s">
        <v>32</v>
      </c>
      <c r="AX386" s="13" t="s">
        <v>76</v>
      </c>
      <c r="AY386" s="249" t="s">
        <v>129</v>
      </c>
    </row>
    <row r="387" s="14" customFormat="1">
      <c r="A387" s="14"/>
      <c r="B387" s="250"/>
      <c r="C387" s="251"/>
      <c r="D387" s="241" t="s">
        <v>138</v>
      </c>
      <c r="E387" s="252" t="s">
        <v>1</v>
      </c>
      <c r="F387" s="253" t="s">
        <v>387</v>
      </c>
      <c r="G387" s="251"/>
      <c r="H387" s="254">
        <v>51</v>
      </c>
      <c r="I387" s="255"/>
      <c r="J387" s="251"/>
      <c r="K387" s="251"/>
      <c r="L387" s="256"/>
      <c r="M387" s="257"/>
      <c r="N387" s="258"/>
      <c r="O387" s="258"/>
      <c r="P387" s="258"/>
      <c r="Q387" s="258"/>
      <c r="R387" s="258"/>
      <c r="S387" s="258"/>
      <c r="T387" s="25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0" t="s">
        <v>138</v>
      </c>
      <c r="AU387" s="260" t="s">
        <v>85</v>
      </c>
      <c r="AV387" s="14" t="s">
        <v>85</v>
      </c>
      <c r="AW387" s="14" t="s">
        <v>32</v>
      </c>
      <c r="AX387" s="14" t="s">
        <v>76</v>
      </c>
      <c r="AY387" s="260" t="s">
        <v>129</v>
      </c>
    </row>
    <row r="388" s="15" customFormat="1">
      <c r="A388" s="15"/>
      <c r="B388" s="261"/>
      <c r="C388" s="262"/>
      <c r="D388" s="241" t="s">
        <v>138</v>
      </c>
      <c r="E388" s="263" t="s">
        <v>1</v>
      </c>
      <c r="F388" s="264" t="s">
        <v>141</v>
      </c>
      <c r="G388" s="262"/>
      <c r="H388" s="265">
        <v>51</v>
      </c>
      <c r="I388" s="266"/>
      <c r="J388" s="262"/>
      <c r="K388" s="262"/>
      <c r="L388" s="267"/>
      <c r="M388" s="268"/>
      <c r="N388" s="269"/>
      <c r="O388" s="269"/>
      <c r="P388" s="269"/>
      <c r="Q388" s="269"/>
      <c r="R388" s="269"/>
      <c r="S388" s="269"/>
      <c r="T388" s="270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1" t="s">
        <v>138</v>
      </c>
      <c r="AU388" s="271" t="s">
        <v>85</v>
      </c>
      <c r="AV388" s="15" t="s">
        <v>136</v>
      </c>
      <c r="AW388" s="15" t="s">
        <v>32</v>
      </c>
      <c r="AX388" s="15" t="s">
        <v>83</v>
      </c>
      <c r="AY388" s="271" t="s">
        <v>129</v>
      </c>
    </row>
    <row r="389" s="2" customFormat="1" ht="16.5" customHeight="1">
      <c r="A389" s="38"/>
      <c r="B389" s="39"/>
      <c r="C389" s="226" t="s">
        <v>458</v>
      </c>
      <c r="D389" s="226" t="s">
        <v>131</v>
      </c>
      <c r="E389" s="227" t="s">
        <v>718</v>
      </c>
      <c r="F389" s="228" t="s">
        <v>719</v>
      </c>
      <c r="G389" s="229" t="s">
        <v>149</v>
      </c>
      <c r="H389" s="230">
        <v>2</v>
      </c>
      <c r="I389" s="231"/>
      <c r="J389" s="232">
        <f>ROUND(I389*H389,2)</f>
        <v>0</v>
      </c>
      <c r="K389" s="228" t="s">
        <v>135</v>
      </c>
      <c r="L389" s="44"/>
      <c r="M389" s="233" t="s">
        <v>1</v>
      </c>
      <c r="N389" s="234" t="s">
        <v>41</v>
      </c>
      <c r="O389" s="91"/>
      <c r="P389" s="235">
        <f>O389*H389</f>
        <v>0</v>
      </c>
      <c r="Q389" s="235">
        <v>0.089219999999999994</v>
      </c>
      <c r="R389" s="235">
        <f>Q389*H389</f>
        <v>0.17843999999999999</v>
      </c>
      <c r="S389" s="235">
        <v>0</v>
      </c>
      <c r="T389" s="23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136</v>
      </c>
      <c r="AT389" s="237" t="s">
        <v>131</v>
      </c>
      <c r="AU389" s="237" t="s">
        <v>85</v>
      </c>
      <c r="AY389" s="17" t="s">
        <v>129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83</v>
      </c>
      <c r="BK389" s="238">
        <f>ROUND(I389*H389,2)</f>
        <v>0</v>
      </c>
      <c r="BL389" s="17" t="s">
        <v>136</v>
      </c>
      <c r="BM389" s="237" t="s">
        <v>720</v>
      </c>
    </row>
    <row r="390" s="13" customFormat="1">
      <c r="A390" s="13"/>
      <c r="B390" s="239"/>
      <c r="C390" s="240"/>
      <c r="D390" s="241" t="s">
        <v>138</v>
      </c>
      <c r="E390" s="242" t="s">
        <v>1</v>
      </c>
      <c r="F390" s="243" t="s">
        <v>721</v>
      </c>
      <c r="G390" s="240"/>
      <c r="H390" s="242" t="s">
        <v>1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138</v>
      </c>
      <c r="AU390" s="249" t="s">
        <v>85</v>
      </c>
      <c r="AV390" s="13" t="s">
        <v>83</v>
      </c>
      <c r="AW390" s="13" t="s">
        <v>32</v>
      </c>
      <c r="AX390" s="13" t="s">
        <v>76</v>
      </c>
      <c r="AY390" s="249" t="s">
        <v>129</v>
      </c>
    </row>
    <row r="391" s="14" customFormat="1">
      <c r="A391" s="14"/>
      <c r="B391" s="250"/>
      <c r="C391" s="251"/>
      <c r="D391" s="241" t="s">
        <v>138</v>
      </c>
      <c r="E391" s="252" t="s">
        <v>1</v>
      </c>
      <c r="F391" s="253" t="s">
        <v>85</v>
      </c>
      <c r="G391" s="251"/>
      <c r="H391" s="254">
        <v>2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138</v>
      </c>
      <c r="AU391" s="260" t="s">
        <v>85</v>
      </c>
      <c r="AV391" s="14" t="s">
        <v>85</v>
      </c>
      <c r="AW391" s="14" t="s">
        <v>32</v>
      </c>
      <c r="AX391" s="14" t="s">
        <v>76</v>
      </c>
      <c r="AY391" s="260" t="s">
        <v>129</v>
      </c>
    </row>
    <row r="392" s="15" customFormat="1">
      <c r="A392" s="15"/>
      <c r="B392" s="261"/>
      <c r="C392" s="262"/>
      <c r="D392" s="241" t="s">
        <v>138</v>
      </c>
      <c r="E392" s="263" t="s">
        <v>1</v>
      </c>
      <c r="F392" s="264" t="s">
        <v>141</v>
      </c>
      <c r="G392" s="262"/>
      <c r="H392" s="265">
        <v>2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1" t="s">
        <v>138</v>
      </c>
      <c r="AU392" s="271" t="s">
        <v>85</v>
      </c>
      <c r="AV392" s="15" t="s">
        <v>136</v>
      </c>
      <c r="AW392" s="15" t="s">
        <v>32</v>
      </c>
      <c r="AX392" s="15" t="s">
        <v>83</v>
      </c>
      <c r="AY392" s="271" t="s">
        <v>129</v>
      </c>
    </row>
    <row r="393" s="2" customFormat="1" ht="21.75" customHeight="1">
      <c r="A393" s="38"/>
      <c r="B393" s="39"/>
      <c r="C393" s="226" t="s">
        <v>463</v>
      </c>
      <c r="D393" s="226" t="s">
        <v>131</v>
      </c>
      <c r="E393" s="227" t="s">
        <v>722</v>
      </c>
      <c r="F393" s="228" t="s">
        <v>723</v>
      </c>
      <c r="G393" s="229" t="s">
        <v>149</v>
      </c>
      <c r="H393" s="230">
        <v>52</v>
      </c>
      <c r="I393" s="231"/>
      <c r="J393" s="232">
        <f>ROUND(I393*H393,2)</f>
        <v>0</v>
      </c>
      <c r="K393" s="228" t="s">
        <v>135</v>
      </c>
      <c r="L393" s="44"/>
      <c r="M393" s="233" t="s">
        <v>1</v>
      </c>
      <c r="N393" s="234" t="s">
        <v>41</v>
      </c>
      <c r="O393" s="91"/>
      <c r="P393" s="235">
        <f>O393*H393</f>
        <v>0</v>
      </c>
      <c r="Q393" s="235">
        <v>0.089219999999999994</v>
      </c>
      <c r="R393" s="235">
        <f>Q393*H393</f>
        <v>4.6394399999999996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136</v>
      </c>
      <c r="AT393" s="237" t="s">
        <v>131</v>
      </c>
      <c r="AU393" s="237" t="s">
        <v>85</v>
      </c>
      <c r="AY393" s="17" t="s">
        <v>129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83</v>
      </c>
      <c r="BK393" s="238">
        <f>ROUND(I393*H393,2)</f>
        <v>0</v>
      </c>
      <c r="BL393" s="17" t="s">
        <v>136</v>
      </c>
      <c r="BM393" s="237" t="s">
        <v>724</v>
      </c>
    </row>
    <row r="394" s="13" customFormat="1">
      <c r="A394" s="13"/>
      <c r="B394" s="239"/>
      <c r="C394" s="240"/>
      <c r="D394" s="241" t="s">
        <v>138</v>
      </c>
      <c r="E394" s="242" t="s">
        <v>1</v>
      </c>
      <c r="F394" s="243" t="s">
        <v>725</v>
      </c>
      <c r="G394" s="240"/>
      <c r="H394" s="242" t="s">
        <v>1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138</v>
      </c>
      <c r="AU394" s="249" t="s">
        <v>85</v>
      </c>
      <c r="AV394" s="13" t="s">
        <v>83</v>
      </c>
      <c r="AW394" s="13" t="s">
        <v>32</v>
      </c>
      <c r="AX394" s="13" t="s">
        <v>76</v>
      </c>
      <c r="AY394" s="249" t="s">
        <v>129</v>
      </c>
    </row>
    <row r="395" s="14" customFormat="1">
      <c r="A395" s="14"/>
      <c r="B395" s="250"/>
      <c r="C395" s="251"/>
      <c r="D395" s="241" t="s">
        <v>138</v>
      </c>
      <c r="E395" s="252" t="s">
        <v>1</v>
      </c>
      <c r="F395" s="253" t="s">
        <v>653</v>
      </c>
      <c r="G395" s="251"/>
      <c r="H395" s="254">
        <v>52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0" t="s">
        <v>138</v>
      </c>
      <c r="AU395" s="260" t="s">
        <v>85</v>
      </c>
      <c r="AV395" s="14" t="s">
        <v>85</v>
      </c>
      <c r="AW395" s="14" t="s">
        <v>32</v>
      </c>
      <c r="AX395" s="14" t="s">
        <v>76</v>
      </c>
      <c r="AY395" s="260" t="s">
        <v>129</v>
      </c>
    </row>
    <row r="396" s="15" customFormat="1">
      <c r="A396" s="15"/>
      <c r="B396" s="261"/>
      <c r="C396" s="262"/>
      <c r="D396" s="241" t="s">
        <v>138</v>
      </c>
      <c r="E396" s="263" t="s">
        <v>1</v>
      </c>
      <c r="F396" s="264" t="s">
        <v>141</v>
      </c>
      <c r="G396" s="262"/>
      <c r="H396" s="265">
        <v>52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1" t="s">
        <v>138</v>
      </c>
      <c r="AU396" s="271" t="s">
        <v>85</v>
      </c>
      <c r="AV396" s="15" t="s">
        <v>136</v>
      </c>
      <c r="AW396" s="15" t="s">
        <v>32</v>
      </c>
      <c r="AX396" s="15" t="s">
        <v>83</v>
      </c>
      <c r="AY396" s="271" t="s">
        <v>129</v>
      </c>
    </row>
    <row r="397" s="2" customFormat="1" ht="16.5" customHeight="1">
      <c r="A397" s="38"/>
      <c r="B397" s="39"/>
      <c r="C397" s="272" t="s">
        <v>469</v>
      </c>
      <c r="D397" s="272" t="s">
        <v>348</v>
      </c>
      <c r="E397" s="273" t="s">
        <v>726</v>
      </c>
      <c r="F397" s="274" t="s">
        <v>727</v>
      </c>
      <c r="G397" s="275" t="s">
        <v>149</v>
      </c>
      <c r="H397" s="276">
        <v>0.98899999999999999</v>
      </c>
      <c r="I397" s="277"/>
      <c r="J397" s="278">
        <f>ROUND(I397*H397,2)</f>
        <v>0</v>
      </c>
      <c r="K397" s="274" t="s">
        <v>135</v>
      </c>
      <c r="L397" s="279"/>
      <c r="M397" s="280" t="s">
        <v>1</v>
      </c>
      <c r="N397" s="281" t="s">
        <v>41</v>
      </c>
      <c r="O397" s="91"/>
      <c r="P397" s="235">
        <f>O397*H397</f>
        <v>0</v>
      </c>
      <c r="Q397" s="235">
        <v>0.13100000000000001</v>
      </c>
      <c r="R397" s="235">
        <f>Q397*H397</f>
        <v>0.12955900000000001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171</v>
      </c>
      <c r="AT397" s="237" t="s">
        <v>348</v>
      </c>
      <c r="AU397" s="237" t="s">
        <v>85</v>
      </c>
      <c r="AY397" s="17" t="s">
        <v>129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83</v>
      </c>
      <c r="BK397" s="238">
        <f>ROUND(I397*H397,2)</f>
        <v>0</v>
      </c>
      <c r="BL397" s="17" t="s">
        <v>136</v>
      </c>
      <c r="BM397" s="237" t="s">
        <v>728</v>
      </c>
    </row>
    <row r="398" s="13" customFormat="1">
      <c r="A398" s="13"/>
      <c r="B398" s="239"/>
      <c r="C398" s="240"/>
      <c r="D398" s="241" t="s">
        <v>138</v>
      </c>
      <c r="E398" s="242" t="s">
        <v>1</v>
      </c>
      <c r="F398" s="243" t="s">
        <v>729</v>
      </c>
      <c r="G398" s="240"/>
      <c r="H398" s="242" t="s">
        <v>1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138</v>
      </c>
      <c r="AU398" s="249" t="s">
        <v>85</v>
      </c>
      <c r="AV398" s="13" t="s">
        <v>83</v>
      </c>
      <c r="AW398" s="13" t="s">
        <v>32</v>
      </c>
      <c r="AX398" s="13" t="s">
        <v>76</v>
      </c>
      <c r="AY398" s="249" t="s">
        <v>129</v>
      </c>
    </row>
    <row r="399" s="14" customFormat="1">
      <c r="A399" s="14"/>
      <c r="B399" s="250"/>
      <c r="C399" s="251"/>
      <c r="D399" s="241" t="s">
        <v>138</v>
      </c>
      <c r="E399" s="252" t="s">
        <v>1</v>
      </c>
      <c r="F399" s="253" t="s">
        <v>730</v>
      </c>
      <c r="G399" s="251"/>
      <c r="H399" s="254">
        <v>0.98899999999999999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138</v>
      </c>
      <c r="AU399" s="260" t="s">
        <v>85</v>
      </c>
      <c r="AV399" s="14" t="s">
        <v>85</v>
      </c>
      <c r="AW399" s="14" t="s">
        <v>32</v>
      </c>
      <c r="AX399" s="14" t="s">
        <v>76</v>
      </c>
      <c r="AY399" s="260" t="s">
        <v>129</v>
      </c>
    </row>
    <row r="400" s="15" customFormat="1">
      <c r="A400" s="15"/>
      <c r="B400" s="261"/>
      <c r="C400" s="262"/>
      <c r="D400" s="241" t="s">
        <v>138</v>
      </c>
      <c r="E400" s="263" t="s">
        <v>1</v>
      </c>
      <c r="F400" s="264" t="s">
        <v>141</v>
      </c>
      <c r="G400" s="262"/>
      <c r="H400" s="265">
        <v>0.98899999999999999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1" t="s">
        <v>138</v>
      </c>
      <c r="AU400" s="271" t="s">
        <v>85</v>
      </c>
      <c r="AV400" s="15" t="s">
        <v>136</v>
      </c>
      <c r="AW400" s="15" t="s">
        <v>32</v>
      </c>
      <c r="AX400" s="15" t="s">
        <v>83</v>
      </c>
      <c r="AY400" s="271" t="s">
        <v>129</v>
      </c>
    </row>
    <row r="401" s="2" customFormat="1" ht="21.75" customHeight="1">
      <c r="A401" s="38"/>
      <c r="B401" s="39"/>
      <c r="C401" s="226" t="s">
        <v>473</v>
      </c>
      <c r="D401" s="226" t="s">
        <v>131</v>
      </c>
      <c r="E401" s="227" t="s">
        <v>731</v>
      </c>
      <c r="F401" s="228" t="s">
        <v>732</v>
      </c>
      <c r="G401" s="229" t="s">
        <v>149</v>
      </c>
      <c r="H401" s="230">
        <v>212</v>
      </c>
      <c r="I401" s="231"/>
      <c r="J401" s="232">
        <f>ROUND(I401*H401,2)</f>
        <v>0</v>
      </c>
      <c r="K401" s="228" t="s">
        <v>135</v>
      </c>
      <c r="L401" s="44"/>
      <c r="M401" s="233" t="s">
        <v>1</v>
      </c>
      <c r="N401" s="234" t="s">
        <v>41</v>
      </c>
      <c r="O401" s="91"/>
      <c r="P401" s="235">
        <f>O401*H401</f>
        <v>0</v>
      </c>
      <c r="Q401" s="235">
        <v>0.089219999999999994</v>
      </c>
      <c r="R401" s="235">
        <f>Q401*H401</f>
        <v>18.914639999999999</v>
      </c>
      <c r="S401" s="235">
        <v>0</v>
      </c>
      <c r="T401" s="23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7" t="s">
        <v>136</v>
      </c>
      <c r="AT401" s="237" t="s">
        <v>131</v>
      </c>
      <c r="AU401" s="237" t="s">
        <v>85</v>
      </c>
      <c r="AY401" s="17" t="s">
        <v>129</v>
      </c>
      <c r="BE401" s="238">
        <f>IF(N401="základní",J401,0)</f>
        <v>0</v>
      </c>
      <c r="BF401" s="238">
        <f>IF(N401="snížená",J401,0)</f>
        <v>0</v>
      </c>
      <c r="BG401" s="238">
        <f>IF(N401="zákl. přenesená",J401,0)</f>
        <v>0</v>
      </c>
      <c r="BH401" s="238">
        <f>IF(N401="sníž. přenesená",J401,0)</f>
        <v>0</v>
      </c>
      <c r="BI401" s="238">
        <f>IF(N401="nulová",J401,0)</f>
        <v>0</v>
      </c>
      <c r="BJ401" s="17" t="s">
        <v>83</v>
      </c>
      <c r="BK401" s="238">
        <f>ROUND(I401*H401,2)</f>
        <v>0</v>
      </c>
      <c r="BL401" s="17" t="s">
        <v>136</v>
      </c>
      <c r="BM401" s="237" t="s">
        <v>733</v>
      </c>
    </row>
    <row r="402" s="13" customFormat="1">
      <c r="A402" s="13"/>
      <c r="B402" s="239"/>
      <c r="C402" s="240"/>
      <c r="D402" s="241" t="s">
        <v>138</v>
      </c>
      <c r="E402" s="242" t="s">
        <v>1</v>
      </c>
      <c r="F402" s="243" t="s">
        <v>734</v>
      </c>
      <c r="G402" s="240"/>
      <c r="H402" s="242" t="s">
        <v>1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138</v>
      </c>
      <c r="AU402" s="249" t="s">
        <v>85</v>
      </c>
      <c r="AV402" s="13" t="s">
        <v>83</v>
      </c>
      <c r="AW402" s="13" t="s">
        <v>32</v>
      </c>
      <c r="AX402" s="13" t="s">
        <v>76</v>
      </c>
      <c r="AY402" s="249" t="s">
        <v>129</v>
      </c>
    </row>
    <row r="403" s="14" customFormat="1">
      <c r="A403" s="14"/>
      <c r="B403" s="250"/>
      <c r="C403" s="251"/>
      <c r="D403" s="241" t="s">
        <v>138</v>
      </c>
      <c r="E403" s="252" t="s">
        <v>1</v>
      </c>
      <c r="F403" s="253" t="s">
        <v>665</v>
      </c>
      <c r="G403" s="251"/>
      <c r="H403" s="254">
        <v>212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138</v>
      </c>
      <c r="AU403" s="260" t="s">
        <v>85</v>
      </c>
      <c r="AV403" s="14" t="s">
        <v>85</v>
      </c>
      <c r="AW403" s="14" t="s">
        <v>32</v>
      </c>
      <c r="AX403" s="14" t="s">
        <v>76</v>
      </c>
      <c r="AY403" s="260" t="s">
        <v>129</v>
      </c>
    </row>
    <row r="404" s="15" customFormat="1">
      <c r="A404" s="15"/>
      <c r="B404" s="261"/>
      <c r="C404" s="262"/>
      <c r="D404" s="241" t="s">
        <v>138</v>
      </c>
      <c r="E404" s="263" t="s">
        <v>1</v>
      </c>
      <c r="F404" s="264" t="s">
        <v>141</v>
      </c>
      <c r="G404" s="262"/>
      <c r="H404" s="265">
        <v>212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1" t="s">
        <v>138</v>
      </c>
      <c r="AU404" s="271" t="s">
        <v>85</v>
      </c>
      <c r="AV404" s="15" t="s">
        <v>136</v>
      </c>
      <c r="AW404" s="15" t="s">
        <v>32</v>
      </c>
      <c r="AX404" s="15" t="s">
        <v>83</v>
      </c>
      <c r="AY404" s="271" t="s">
        <v>129</v>
      </c>
    </row>
    <row r="405" s="2" customFormat="1" ht="16.5" customHeight="1">
      <c r="A405" s="38"/>
      <c r="B405" s="39"/>
      <c r="C405" s="272" t="s">
        <v>479</v>
      </c>
      <c r="D405" s="272" t="s">
        <v>348</v>
      </c>
      <c r="E405" s="273" t="s">
        <v>735</v>
      </c>
      <c r="F405" s="274" t="s">
        <v>736</v>
      </c>
      <c r="G405" s="275" t="s">
        <v>149</v>
      </c>
      <c r="H405" s="276">
        <v>202.827</v>
      </c>
      <c r="I405" s="277"/>
      <c r="J405" s="278">
        <f>ROUND(I405*H405,2)</f>
        <v>0</v>
      </c>
      <c r="K405" s="274" t="s">
        <v>135</v>
      </c>
      <c r="L405" s="279"/>
      <c r="M405" s="280" t="s">
        <v>1</v>
      </c>
      <c r="N405" s="281" t="s">
        <v>41</v>
      </c>
      <c r="O405" s="91"/>
      <c r="P405" s="235">
        <f>O405*H405</f>
        <v>0</v>
      </c>
      <c r="Q405" s="235">
        <v>0.113</v>
      </c>
      <c r="R405" s="235">
        <f>Q405*H405</f>
        <v>22.919450999999999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171</v>
      </c>
      <c r="AT405" s="237" t="s">
        <v>348</v>
      </c>
      <c r="AU405" s="237" t="s">
        <v>85</v>
      </c>
      <c r="AY405" s="17" t="s">
        <v>129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83</v>
      </c>
      <c r="BK405" s="238">
        <f>ROUND(I405*H405,2)</f>
        <v>0</v>
      </c>
      <c r="BL405" s="17" t="s">
        <v>136</v>
      </c>
      <c r="BM405" s="237" t="s">
        <v>737</v>
      </c>
    </row>
    <row r="406" s="13" customFormat="1">
      <c r="A406" s="13"/>
      <c r="B406" s="239"/>
      <c r="C406" s="240"/>
      <c r="D406" s="241" t="s">
        <v>138</v>
      </c>
      <c r="E406" s="242" t="s">
        <v>1</v>
      </c>
      <c r="F406" s="243" t="s">
        <v>738</v>
      </c>
      <c r="G406" s="240"/>
      <c r="H406" s="242" t="s">
        <v>1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138</v>
      </c>
      <c r="AU406" s="249" t="s">
        <v>85</v>
      </c>
      <c r="AV406" s="13" t="s">
        <v>83</v>
      </c>
      <c r="AW406" s="13" t="s">
        <v>32</v>
      </c>
      <c r="AX406" s="13" t="s">
        <v>76</v>
      </c>
      <c r="AY406" s="249" t="s">
        <v>129</v>
      </c>
    </row>
    <row r="407" s="14" customFormat="1">
      <c r="A407" s="14"/>
      <c r="B407" s="250"/>
      <c r="C407" s="251"/>
      <c r="D407" s="241" t="s">
        <v>138</v>
      </c>
      <c r="E407" s="252" t="s">
        <v>1</v>
      </c>
      <c r="F407" s="253" t="s">
        <v>739</v>
      </c>
      <c r="G407" s="251"/>
      <c r="H407" s="254">
        <v>202.827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138</v>
      </c>
      <c r="AU407" s="260" t="s">
        <v>85</v>
      </c>
      <c r="AV407" s="14" t="s">
        <v>85</v>
      </c>
      <c r="AW407" s="14" t="s">
        <v>32</v>
      </c>
      <c r="AX407" s="14" t="s">
        <v>76</v>
      </c>
      <c r="AY407" s="260" t="s">
        <v>129</v>
      </c>
    </row>
    <row r="408" s="15" customFormat="1">
      <c r="A408" s="15"/>
      <c r="B408" s="261"/>
      <c r="C408" s="262"/>
      <c r="D408" s="241" t="s">
        <v>138</v>
      </c>
      <c r="E408" s="263" t="s">
        <v>1</v>
      </c>
      <c r="F408" s="264" t="s">
        <v>141</v>
      </c>
      <c r="G408" s="262"/>
      <c r="H408" s="265">
        <v>202.827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1" t="s">
        <v>138</v>
      </c>
      <c r="AU408" s="271" t="s">
        <v>85</v>
      </c>
      <c r="AV408" s="15" t="s">
        <v>136</v>
      </c>
      <c r="AW408" s="15" t="s">
        <v>32</v>
      </c>
      <c r="AX408" s="15" t="s">
        <v>83</v>
      </c>
      <c r="AY408" s="271" t="s">
        <v>129</v>
      </c>
    </row>
    <row r="409" s="2" customFormat="1" ht="16.5" customHeight="1">
      <c r="A409" s="38"/>
      <c r="B409" s="39"/>
      <c r="C409" s="272" t="s">
        <v>487</v>
      </c>
      <c r="D409" s="272" t="s">
        <v>348</v>
      </c>
      <c r="E409" s="273" t="s">
        <v>726</v>
      </c>
      <c r="F409" s="274" t="s">
        <v>727</v>
      </c>
      <c r="G409" s="275" t="s">
        <v>149</v>
      </c>
      <c r="H409" s="276">
        <v>13.545</v>
      </c>
      <c r="I409" s="277"/>
      <c r="J409" s="278">
        <f>ROUND(I409*H409,2)</f>
        <v>0</v>
      </c>
      <c r="K409" s="274" t="s">
        <v>135</v>
      </c>
      <c r="L409" s="279"/>
      <c r="M409" s="280" t="s">
        <v>1</v>
      </c>
      <c r="N409" s="281" t="s">
        <v>41</v>
      </c>
      <c r="O409" s="91"/>
      <c r="P409" s="235">
        <f>O409*H409</f>
        <v>0</v>
      </c>
      <c r="Q409" s="235">
        <v>0.13100000000000001</v>
      </c>
      <c r="R409" s="235">
        <f>Q409*H409</f>
        <v>1.7743950000000002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171</v>
      </c>
      <c r="AT409" s="237" t="s">
        <v>348</v>
      </c>
      <c r="AU409" s="237" t="s">
        <v>85</v>
      </c>
      <c r="AY409" s="17" t="s">
        <v>129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83</v>
      </c>
      <c r="BK409" s="238">
        <f>ROUND(I409*H409,2)</f>
        <v>0</v>
      </c>
      <c r="BL409" s="17" t="s">
        <v>136</v>
      </c>
      <c r="BM409" s="237" t="s">
        <v>740</v>
      </c>
    </row>
    <row r="410" s="13" customFormat="1">
      <c r="A410" s="13"/>
      <c r="B410" s="239"/>
      <c r="C410" s="240"/>
      <c r="D410" s="241" t="s">
        <v>138</v>
      </c>
      <c r="E410" s="242" t="s">
        <v>1</v>
      </c>
      <c r="F410" s="243" t="s">
        <v>741</v>
      </c>
      <c r="G410" s="240"/>
      <c r="H410" s="242" t="s">
        <v>1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138</v>
      </c>
      <c r="AU410" s="249" t="s">
        <v>85</v>
      </c>
      <c r="AV410" s="13" t="s">
        <v>83</v>
      </c>
      <c r="AW410" s="13" t="s">
        <v>32</v>
      </c>
      <c r="AX410" s="13" t="s">
        <v>76</v>
      </c>
      <c r="AY410" s="249" t="s">
        <v>129</v>
      </c>
    </row>
    <row r="411" s="14" customFormat="1">
      <c r="A411" s="14"/>
      <c r="B411" s="250"/>
      <c r="C411" s="251"/>
      <c r="D411" s="241" t="s">
        <v>138</v>
      </c>
      <c r="E411" s="252" t="s">
        <v>1</v>
      </c>
      <c r="F411" s="253" t="s">
        <v>742</v>
      </c>
      <c r="G411" s="251"/>
      <c r="H411" s="254">
        <v>13.545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0" t="s">
        <v>138</v>
      </c>
      <c r="AU411" s="260" t="s">
        <v>85</v>
      </c>
      <c r="AV411" s="14" t="s">
        <v>85</v>
      </c>
      <c r="AW411" s="14" t="s">
        <v>32</v>
      </c>
      <c r="AX411" s="14" t="s">
        <v>76</v>
      </c>
      <c r="AY411" s="260" t="s">
        <v>129</v>
      </c>
    </row>
    <row r="412" s="15" customFormat="1">
      <c r="A412" s="15"/>
      <c r="B412" s="261"/>
      <c r="C412" s="262"/>
      <c r="D412" s="241" t="s">
        <v>138</v>
      </c>
      <c r="E412" s="263" t="s">
        <v>1</v>
      </c>
      <c r="F412" s="264" t="s">
        <v>141</v>
      </c>
      <c r="G412" s="262"/>
      <c r="H412" s="265">
        <v>13.545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1" t="s">
        <v>138</v>
      </c>
      <c r="AU412" s="271" t="s">
        <v>85</v>
      </c>
      <c r="AV412" s="15" t="s">
        <v>136</v>
      </c>
      <c r="AW412" s="15" t="s">
        <v>32</v>
      </c>
      <c r="AX412" s="15" t="s">
        <v>83</v>
      </c>
      <c r="AY412" s="271" t="s">
        <v>129</v>
      </c>
    </row>
    <row r="413" s="2" customFormat="1" ht="21.75" customHeight="1">
      <c r="A413" s="38"/>
      <c r="B413" s="39"/>
      <c r="C413" s="226" t="s">
        <v>491</v>
      </c>
      <c r="D413" s="226" t="s">
        <v>131</v>
      </c>
      <c r="E413" s="227" t="s">
        <v>743</v>
      </c>
      <c r="F413" s="228" t="s">
        <v>744</v>
      </c>
      <c r="G413" s="229" t="s">
        <v>149</v>
      </c>
      <c r="H413" s="230">
        <v>212</v>
      </c>
      <c r="I413" s="231"/>
      <c r="J413" s="232">
        <f>ROUND(I413*H413,2)</f>
        <v>0</v>
      </c>
      <c r="K413" s="228" t="s">
        <v>135</v>
      </c>
      <c r="L413" s="44"/>
      <c r="M413" s="233" t="s">
        <v>1</v>
      </c>
      <c r="N413" s="234" t="s">
        <v>41</v>
      </c>
      <c r="O413" s="91"/>
      <c r="P413" s="235">
        <f>O413*H413</f>
        <v>0</v>
      </c>
      <c r="Q413" s="235">
        <v>0</v>
      </c>
      <c r="R413" s="235">
        <f>Q413*H413</f>
        <v>0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136</v>
      </c>
      <c r="AT413" s="237" t="s">
        <v>131</v>
      </c>
      <c r="AU413" s="237" t="s">
        <v>85</v>
      </c>
      <c r="AY413" s="17" t="s">
        <v>129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83</v>
      </c>
      <c r="BK413" s="238">
        <f>ROUND(I413*H413,2)</f>
        <v>0</v>
      </c>
      <c r="BL413" s="17" t="s">
        <v>136</v>
      </c>
      <c r="BM413" s="237" t="s">
        <v>745</v>
      </c>
    </row>
    <row r="414" s="13" customFormat="1">
      <c r="A414" s="13"/>
      <c r="B414" s="239"/>
      <c r="C414" s="240"/>
      <c r="D414" s="241" t="s">
        <v>138</v>
      </c>
      <c r="E414" s="242" t="s">
        <v>1</v>
      </c>
      <c r="F414" s="243" t="s">
        <v>746</v>
      </c>
      <c r="G414" s="240"/>
      <c r="H414" s="242" t="s">
        <v>1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138</v>
      </c>
      <c r="AU414" s="249" t="s">
        <v>85</v>
      </c>
      <c r="AV414" s="13" t="s">
        <v>83</v>
      </c>
      <c r="AW414" s="13" t="s">
        <v>32</v>
      </c>
      <c r="AX414" s="13" t="s">
        <v>76</v>
      </c>
      <c r="AY414" s="249" t="s">
        <v>129</v>
      </c>
    </row>
    <row r="415" s="14" customFormat="1">
      <c r="A415" s="14"/>
      <c r="B415" s="250"/>
      <c r="C415" s="251"/>
      <c r="D415" s="241" t="s">
        <v>138</v>
      </c>
      <c r="E415" s="252" t="s">
        <v>1</v>
      </c>
      <c r="F415" s="253" t="s">
        <v>679</v>
      </c>
      <c r="G415" s="251"/>
      <c r="H415" s="254">
        <v>212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138</v>
      </c>
      <c r="AU415" s="260" t="s">
        <v>85</v>
      </c>
      <c r="AV415" s="14" t="s">
        <v>85</v>
      </c>
      <c r="AW415" s="14" t="s">
        <v>32</v>
      </c>
      <c r="AX415" s="14" t="s">
        <v>76</v>
      </c>
      <c r="AY415" s="260" t="s">
        <v>129</v>
      </c>
    </row>
    <row r="416" s="15" customFormat="1">
      <c r="A416" s="15"/>
      <c r="B416" s="261"/>
      <c r="C416" s="262"/>
      <c r="D416" s="241" t="s">
        <v>138</v>
      </c>
      <c r="E416" s="263" t="s">
        <v>1</v>
      </c>
      <c r="F416" s="264" t="s">
        <v>141</v>
      </c>
      <c r="G416" s="262"/>
      <c r="H416" s="265">
        <v>212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1" t="s">
        <v>138</v>
      </c>
      <c r="AU416" s="271" t="s">
        <v>85</v>
      </c>
      <c r="AV416" s="15" t="s">
        <v>136</v>
      </c>
      <c r="AW416" s="15" t="s">
        <v>32</v>
      </c>
      <c r="AX416" s="15" t="s">
        <v>83</v>
      </c>
      <c r="AY416" s="271" t="s">
        <v>129</v>
      </c>
    </row>
    <row r="417" s="2" customFormat="1" ht="21.75" customHeight="1">
      <c r="A417" s="38"/>
      <c r="B417" s="39"/>
      <c r="C417" s="226" t="s">
        <v>498</v>
      </c>
      <c r="D417" s="226" t="s">
        <v>131</v>
      </c>
      <c r="E417" s="227" t="s">
        <v>743</v>
      </c>
      <c r="F417" s="228" t="s">
        <v>744</v>
      </c>
      <c r="G417" s="229" t="s">
        <v>149</v>
      </c>
      <c r="H417" s="230">
        <v>52</v>
      </c>
      <c r="I417" s="231"/>
      <c r="J417" s="232">
        <f>ROUND(I417*H417,2)</f>
        <v>0</v>
      </c>
      <c r="K417" s="228" t="s">
        <v>135</v>
      </c>
      <c r="L417" s="44"/>
      <c r="M417" s="233" t="s">
        <v>1</v>
      </c>
      <c r="N417" s="234" t="s">
        <v>41</v>
      </c>
      <c r="O417" s="91"/>
      <c r="P417" s="235">
        <f>O417*H417</f>
        <v>0</v>
      </c>
      <c r="Q417" s="235">
        <v>0</v>
      </c>
      <c r="R417" s="235">
        <f>Q417*H417</f>
        <v>0</v>
      </c>
      <c r="S417" s="235">
        <v>0</v>
      </c>
      <c r="T417" s="23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136</v>
      </c>
      <c r="AT417" s="237" t="s">
        <v>131</v>
      </c>
      <c r="AU417" s="237" t="s">
        <v>85</v>
      </c>
      <c r="AY417" s="17" t="s">
        <v>129</v>
      </c>
      <c r="BE417" s="238">
        <f>IF(N417="základní",J417,0)</f>
        <v>0</v>
      </c>
      <c r="BF417" s="238">
        <f>IF(N417="snížená",J417,0)</f>
        <v>0</v>
      </c>
      <c r="BG417" s="238">
        <f>IF(N417="zákl. přenesená",J417,0)</f>
        <v>0</v>
      </c>
      <c r="BH417" s="238">
        <f>IF(N417="sníž. přenesená",J417,0)</f>
        <v>0</v>
      </c>
      <c r="BI417" s="238">
        <f>IF(N417="nulová",J417,0)</f>
        <v>0</v>
      </c>
      <c r="BJ417" s="17" t="s">
        <v>83</v>
      </c>
      <c r="BK417" s="238">
        <f>ROUND(I417*H417,2)</f>
        <v>0</v>
      </c>
      <c r="BL417" s="17" t="s">
        <v>136</v>
      </c>
      <c r="BM417" s="237" t="s">
        <v>747</v>
      </c>
    </row>
    <row r="418" s="13" customFormat="1">
      <c r="A418" s="13"/>
      <c r="B418" s="239"/>
      <c r="C418" s="240"/>
      <c r="D418" s="241" t="s">
        <v>138</v>
      </c>
      <c r="E418" s="242" t="s">
        <v>1</v>
      </c>
      <c r="F418" s="243" t="s">
        <v>748</v>
      </c>
      <c r="G418" s="240"/>
      <c r="H418" s="242" t="s">
        <v>1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138</v>
      </c>
      <c r="AU418" s="249" t="s">
        <v>85</v>
      </c>
      <c r="AV418" s="13" t="s">
        <v>83</v>
      </c>
      <c r="AW418" s="13" t="s">
        <v>32</v>
      </c>
      <c r="AX418" s="13" t="s">
        <v>76</v>
      </c>
      <c r="AY418" s="249" t="s">
        <v>129</v>
      </c>
    </row>
    <row r="419" s="14" customFormat="1">
      <c r="A419" s="14"/>
      <c r="B419" s="250"/>
      <c r="C419" s="251"/>
      <c r="D419" s="241" t="s">
        <v>138</v>
      </c>
      <c r="E419" s="252" t="s">
        <v>1</v>
      </c>
      <c r="F419" s="253" t="s">
        <v>653</v>
      </c>
      <c r="G419" s="251"/>
      <c r="H419" s="254">
        <v>52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138</v>
      </c>
      <c r="AU419" s="260" t="s">
        <v>85</v>
      </c>
      <c r="AV419" s="14" t="s">
        <v>85</v>
      </c>
      <c r="AW419" s="14" t="s">
        <v>32</v>
      </c>
      <c r="AX419" s="14" t="s">
        <v>76</v>
      </c>
      <c r="AY419" s="260" t="s">
        <v>129</v>
      </c>
    </row>
    <row r="420" s="15" customFormat="1">
      <c r="A420" s="15"/>
      <c r="B420" s="261"/>
      <c r="C420" s="262"/>
      <c r="D420" s="241" t="s">
        <v>138</v>
      </c>
      <c r="E420" s="263" t="s">
        <v>1</v>
      </c>
      <c r="F420" s="264" t="s">
        <v>141</v>
      </c>
      <c r="G420" s="262"/>
      <c r="H420" s="265">
        <v>52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1" t="s">
        <v>138</v>
      </c>
      <c r="AU420" s="271" t="s">
        <v>85</v>
      </c>
      <c r="AV420" s="15" t="s">
        <v>136</v>
      </c>
      <c r="AW420" s="15" t="s">
        <v>32</v>
      </c>
      <c r="AX420" s="15" t="s">
        <v>83</v>
      </c>
      <c r="AY420" s="271" t="s">
        <v>129</v>
      </c>
    </row>
    <row r="421" s="2" customFormat="1" ht="21.75" customHeight="1">
      <c r="A421" s="38"/>
      <c r="B421" s="39"/>
      <c r="C421" s="226" t="s">
        <v>503</v>
      </c>
      <c r="D421" s="226" t="s">
        <v>131</v>
      </c>
      <c r="E421" s="227" t="s">
        <v>743</v>
      </c>
      <c r="F421" s="228" t="s">
        <v>744</v>
      </c>
      <c r="G421" s="229" t="s">
        <v>149</v>
      </c>
      <c r="H421" s="230">
        <v>2</v>
      </c>
      <c r="I421" s="231"/>
      <c r="J421" s="232">
        <f>ROUND(I421*H421,2)</f>
        <v>0</v>
      </c>
      <c r="K421" s="228" t="s">
        <v>135</v>
      </c>
      <c r="L421" s="44"/>
      <c r="M421" s="233" t="s">
        <v>1</v>
      </c>
      <c r="N421" s="234" t="s">
        <v>41</v>
      </c>
      <c r="O421" s="91"/>
      <c r="P421" s="235">
        <f>O421*H421</f>
        <v>0</v>
      </c>
      <c r="Q421" s="235">
        <v>0</v>
      </c>
      <c r="R421" s="235">
        <f>Q421*H421</f>
        <v>0</v>
      </c>
      <c r="S421" s="235">
        <v>0</v>
      </c>
      <c r="T421" s="23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136</v>
      </c>
      <c r="AT421" s="237" t="s">
        <v>131</v>
      </c>
      <c r="AU421" s="237" t="s">
        <v>85</v>
      </c>
      <c r="AY421" s="17" t="s">
        <v>129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83</v>
      </c>
      <c r="BK421" s="238">
        <f>ROUND(I421*H421,2)</f>
        <v>0</v>
      </c>
      <c r="BL421" s="17" t="s">
        <v>136</v>
      </c>
      <c r="BM421" s="237" t="s">
        <v>749</v>
      </c>
    </row>
    <row r="422" s="13" customFormat="1">
      <c r="A422" s="13"/>
      <c r="B422" s="239"/>
      <c r="C422" s="240"/>
      <c r="D422" s="241" t="s">
        <v>138</v>
      </c>
      <c r="E422" s="242" t="s">
        <v>1</v>
      </c>
      <c r="F422" s="243" t="s">
        <v>750</v>
      </c>
      <c r="G422" s="240"/>
      <c r="H422" s="242" t="s">
        <v>1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138</v>
      </c>
      <c r="AU422" s="249" t="s">
        <v>85</v>
      </c>
      <c r="AV422" s="13" t="s">
        <v>83</v>
      </c>
      <c r="AW422" s="13" t="s">
        <v>32</v>
      </c>
      <c r="AX422" s="13" t="s">
        <v>76</v>
      </c>
      <c r="AY422" s="249" t="s">
        <v>129</v>
      </c>
    </row>
    <row r="423" s="14" customFormat="1">
      <c r="A423" s="14"/>
      <c r="B423" s="250"/>
      <c r="C423" s="251"/>
      <c r="D423" s="241" t="s">
        <v>138</v>
      </c>
      <c r="E423" s="252" t="s">
        <v>1</v>
      </c>
      <c r="F423" s="253" t="s">
        <v>85</v>
      </c>
      <c r="G423" s="251"/>
      <c r="H423" s="254">
        <v>2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0" t="s">
        <v>138</v>
      </c>
      <c r="AU423" s="260" t="s">
        <v>85</v>
      </c>
      <c r="AV423" s="14" t="s">
        <v>85</v>
      </c>
      <c r="AW423" s="14" t="s">
        <v>32</v>
      </c>
      <c r="AX423" s="14" t="s">
        <v>76</v>
      </c>
      <c r="AY423" s="260" t="s">
        <v>129</v>
      </c>
    </row>
    <row r="424" s="15" customFormat="1">
      <c r="A424" s="15"/>
      <c r="B424" s="261"/>
      <c r="C424" s="262"/>
      <c r="D424" s="241" t="s">
        <v>138</v>
      </c>
      <c r="E424" s="263" t="s">
        <v>1</v>
      </c>
      <c r="F424" s="264" t="s">
        <v>141</v>
      </c>
      <c r="G424" s="262"/>
      <c r="H424" s="265">
        <v>2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1" t="s">
        <v>138</v>
      </c>
      <c r="AU424" s="271" t="s">
        <v>85</v>
      </c>
      <c r="AV424" s="15" t="s">
        <v>136</v>
      </c>
      <c r="AW424" s="15" t="s">
        <v>32</v>
      </c>
      <c r="AX424" s="15" t="s">
        <v>83</v>
      </c>
      <c r="AY424" s="271" t="s">
        <v>129</v>
      </c>
    </row>
    <row r="425" s="2" customFormat="1" ht="16.5" customHeight="1">
      <c r="A425" s="38"/>
      <c r="B425" s="39"/>
      <c r="C425" s="226" t="s">
        <v>751</v>
      </c>
      <c r="D425" s="226" t="s">
        <v>131</v>
      </c>
      <c r="E425" s="227" t="s">
        <v>752</v>
      </c>
      <c r="F425" s="228" t="s">
        <v>753</v>
      </c>
      <c r="G425" s="229" t="s">
        <v>149</v>
      </c>
      <c r="H425" s="230">
        <v>49</v>
      </c>
      <c r="I425" s="231"/>
      <c r="J425" s="232">
        <f>ROUND(I425*H425,2)</f>
        <v>0</v>
      </c>
      <c r="K425" s="228" t="s">
        <v>135</v>
      </c>
      <c r="L425" s="44"/>
      <c r="M425" s="233" t="s">
        <v>1</v>
      </c>
      <c r="N425" s="234" t="s">
        <v>41</v>
      </c>
      <c r="O425" s="91"/>
      <c r="P425" s="235">
        <f>O425*H425</f>
        <v>0</v>
      </c>
      <c r="Q425" s="235">
        <v>0.090620000000000006</v>
      </c>
      <c r="R425" s="235">
        <f>Q425*H425</f>
        <v>4.4403800000000002</v>
      </c>
      <c r="S425" s="235">
        <v>0</v>
      </c>
      <c r="T425" s="23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136</v>
      </c>
      <c r="AT425" s="237" t="s">
        <v>131</v>
      </c>
      <c r="AU425" s="237" t="s">
        <v>85</v>
      </c>
      <c r="AY425" s="17" t="s">
        <v>129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83</v>
      </c>
      <c r="BK425" s="238">
        <f>ROUND(I425*H425,2)</f>
        <v>0</v>
      </c>
      <c r="BL425" s="17" t="s">
        <v>136</v>
      </c>
      <c r="BM425" s="237" t="s">
        <v>754</v>
      </c>
    </row>
    <row r="426" s="13" customFormat="1">
      <c r="A426" s="13"/>
      <c r="B426" s="239"/>
      <c r="C426" s="240"/>
      <c r="D426" s="241" t="s">
        <v>138</v>
      </c>
      <c r="E426" s="242" t="s">
        <v>1</v>
      </c>
      <c r="F426" s="243" t="s">
        <v>755</v>
      </c>
      <c r="G426" s="240"/>
      <c r="H426" s="242" t="s">
        <v>1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138</v>
      </c>
      <c r="AU426" s="249" t="s">
        <v>85</v>
      </c>
      <c r="AV426" s="13" t="s">
        <v>83</v>
      </c>
      <c r="AW426" s="13" t="s">
        <v>32</v>
      </c>
      <c r="AX426" s="13" t="s">
        <v>76</v>
      </c>
      <c r="AY426" s="249" t="s">
        <v>129</v>
      </c>
    </row>
    <row r="427" s="14" customFormat="1">
      <c r="A427" s="14"/>
      <c r="B427" s="250"/>
      <c r="C427" s="251"/>
      <c r="D427" s="241" t="s">
        <v>138</v>
      </c>
      <c r="E427" s="252" t="s">
        <v>1</v>
      </c>
      <c r="F427" s="253" t="s">
        <v>634</v>
      </c>
      <c r="G427" s="251"/>
      <c r="H427" s="254">
        <v>49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0" t="s">
        <v>138</v>
      </c>
      <c r="AU427" s="260" t="s">
        <v>85</v>
      </c>
      <c r="AV427" s="14" t="s">
        <v>85</v>
      </c>
      <c r="AW427" s="14" t="s">
        <v>32</v>
      </c>
      <c r="AX427" s="14" t="s">
        <v>76</v>
      </c>
      <c r="AY427" s="260" t="s">
        <v>129</v>
      </c>
    </row>
    <row r="428" s="15" customFormat="1">
      <c r="A428" s="15"/>
      <c r="B428" s="261"/>
      <c r="C428" s="262"/>
      <c r="D428" s="241" t="s">
        <v>138</v>
      </c>
      <c r="E428" s="263" t="s">
        <v>1</v>
      </c>
      <c r="F428" s="264" t="s">
        <v>141</v>
      </c>
      <c r="G428" s="262"/>
      <c r="H428" s="265">
        <v>49</v>
      </c>
      <c r="I428" s="266"/>
      <c r="J428" s="262"/>
      <c r="K428" s="262"/>
      <c r="L428" s="267"/>
      <c r="M428" s="268"/>
      <c r="N428" s="269"/>
      <c r="O428" s="269"/>
      <c r="P428" s="269"/>
      <c r="Q428" s="269"/>
      <c r="R428" s="269"/>
      <c r="S428" s="269"/>
      <c r="T428" s="270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1" t="s">
        <v>138</v>
      </c>
      <c r="AU428" s="271" t="s">
        <v>85</v>
      </c>
      <c r="AV428" s="15" t="s">
        <v>136</v>
      </c>
      <c r="AW428" s="15" t="s">
        <v>32</v>
      </c>
      <c r="AX428" s="15" t="s">
        <v>83</v>
      </c>
      <c r="AY428" s="271" t="s">
        <v>129</v>
      </c>
    </row>
    <row r="429" s="2" customFormat="1" ht="16.5" customHeight="1">
      <c r="A429" s="38"/>
      <c r="B429" s="39"/>
      <c r="C429" s="272" t="s">
        <v>756</v>
      </c>
      <c r="D429" s="272" t="s">
        <v>348</v>
      </c>
      <c r="E429" s="273" t="s">
        <v>757</v>
      </c>
      <c r="F429" s="274" t="s">
        <v>758</v>
      </c>
      <c r="G429" s="275" t="s">
        <v>149</v>
      </c>
      <c r="H429" s="276">
        <v>50.469999999999999</v>
      </c>
      <c r="I429" s="277"/>
      <c r="J429" s="278">
        <f>ROUND(I429*H429,2)</f>
        <v>0</v>
      </c>
      <c r="K429" s="274" t="s">
        <v>135</v>
      </c>
      <c r="L429" s="279"/>
      <c r="M429" s="280" t="s">
        <v>1</v>
      </c>
      <c r="N429" s="281" t="s">
        <v>41</v>
      </c>
      <c r="O429" s="91"/>
      <c r="P429" s="235">
        <f>O429*H429</f>
        <v>0</v>
      </c>
      <c r="Q429" s="235">
        <v>0.152</v>
      </c>
      <c r="R429" s="235">
        <f>Q429*H429</f>
        <v>7.6714399999999996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171</v>
      </c>
      <c r="AT429" s="237" t="s">
        <v>348</v>
      </c>
      <c r="AU429" s="237" t="s">
        <v>85</v>
      </c>
      <c r="AY429" s="17" t="s">
        <v>129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83</v>
      </c>
      <c r="BK429" s="238">
        <f>ROUND(I429*H429,2)</f>
        <v>0</v>
      </c>
      <c r="BL429" s="17" t="s">
        <v>136</v>
      </c>
      <c r="BM429" s="237" t="s">
        <v>759</v>
      </c>
    </row>
    <row r="430" s="13" customFormat="1">
      <c r="A430" s="13"/>
      <c r="B430" s="239"/>
      <c r="C430" s="240"/>
      <c r="D430" s="241" t="s">
        <v>138</v>
      </c>
      <c r="E430" s="242" t="s">
        <v>1</v>
      </c>
      <c r="F430" s="243" t="s">
        <v>760</v>
      </c>
      <c r="G430" s="240"/>
      <c r="H430" s="242" t="s">
        <v>1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138</v>
      </c>
      <c r="AU430" s="249" t="s">
        <v>85</v>
      </c>
      <c r="AV430" s="13" t="s">
        <v>83</v>
      </c>
      <c r="AW430" s="13" t="s">
        <v>32</v>
      </c>
      <c r="AX430" s="13" t="s">
        <v>76</v>
      </c>
      <c r="AY430" s="249" t="s">
        <v>129</v>
      </c>
    </row>
    <row r="431" s="14" customFormat="1">
      <c r="A431" s="14"/>
      <c r="B431" s="250"/>
      <c r="C431" s="251"/>
      <c r="D431" s="241" t="s">
        <v>138</v>
      </c>
      <c r="E431" s="252" t="s">
        <v>1</v>
      </c>
      <c r="F431" s="253" t="s">
        <v>761</v>
      </c>
      <c r="G431" s="251"/>
      <c r="H431" s="254">
        <v>50.469999999999999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0" t="s">
        <v>138</v>
      </c>
      <c r="AU431" s="260" t="s">
        <v>85</v>
      </c>
      <c r="AV431" s="14" t="s">
        <v>85</v>
      </c>
      <c r="AW431" s="14" t="s">
        <v>32</v>
      </c>
      <c r="AX431" s="14" t="s">
        <v>76</v>
      </c>
      <c r="AY431" s="260" t="s">
        <v>129</v>
      </c>
    </row>
    <row r="432" s="15" customFormat="1">
      <c r="A432" s="15"/>
      <c r="B432" s="261"/>
      <c r="C432" s="262"/>
      <c r="D432" s="241" t="s">
        <v>138</v>
      </c>
      <c r="E432" s="263" t="s">
        <v>1</v>
      </c>
      <c r="F432" s="264" t="s">
        <v>141</v>
      </c>
      <c r="G432" s="262"/>
      <c r="H432" s="265">
        <v>50.469999999999999</v>
      </c>
      <c r="I432" s="266"/>
      <c r="J432" s="262"/>
      <c r="K432" s="262"/>
      <c r="L432" s="267"/>
      <c r="M432" s="268"/>
      <c r="N432" s="269"/>
      <c r="O432" s="269"/>
      <c r="P432" s="269"/>
      <c r="Q432" s="269"/>
      <c r="R432" s="269"/>
      <c r="S432" s="269"/>
      <c r="T432" s="27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1" t="s">
        <v>138</v>
      </c>
      <c r="AU432" s="271" t="s">
        <v>85</v>
      </c>
      <c r="AV432" s="15" t="s">
        <v>136</v>
      </c>
      <c r="AW432" s="15" t="s">
        <v>32</v>
      </c>
      <c r="AX432" s="15" t="s">
        <v>83</v>
      </c>
      <c r="AY432" s="271" t="s">
        <v>129</v>
      </c>
    </row>
    <row r="433" s="2" customFormat="1" ht="16.5" customHeight="1">
      <c r="A433" s="38"/>
      <c r="B433" s="39"/>
      <c r="C433" s="226" t="s">
        <v>762</v>
      </c>
      <c r="D433" s="226" t="s">
        <v>131</v>
      </c>
      <c r="E433" s="227" t="s">
        <v>763</v>
      </c>
      <c r="F433" s="228" t="s">
        <v>764</v>
      </c>
      <c r="G433" s="229" t="s">
        <v>149</v>
      </c>
      <c r="H433" s="230">
        <v>15</v>
      </c>
      <c r="I433" s="231"/>
      <c r="J433" s="232">
        <f>ROUND(I433*H433,2)</f>
        <v>0</v>
      </c>
      <c r="K433" s="228" t="s">
        <v>135</v>
      </c>
      <c r="L433" s="44"/>
      <c r="M433" s="233" t="s">
        <v>1</v>
      </c>
      <c r="N433" s="234" t="s">
        <v>41</v>
      </c>
      <c r="O433" s="91"/>
      <c r="P433" s="235">
        <f>O433*H433</f>
        <v>0</v>
      </c>
      <c r="Q433" s="235">
        <v>0.090620000000000006</v>
      </c>
      <c r="R433" s="235">
        <f>Q433*H433</f>
        <v>1.3593000000000002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136</v>
      </c>
      <c r="AT433" s="237" t="s">
        <v>131</v>
      </c>
      <c r="AU433" s="237" t="s">
        <v>85</v>
      </c>
      <c r="AY433" s="17" t="s">
        <v>129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83</v>
      </c>
      <c r="BK433" s="238">
        <f>ROUND(I433*H433,2)</f>
        <v>0</v>
      </c>
      <c r="BL433" s="17" t="s">
        <v>136</v>
      </c>
      <c r="BM433" s="237" t="s">
        <v>765</v>
      </c>
    </row>
    <row r="434" s="13" customFormat="1">
      <c r="A434" s="13"/>
      <c r="B434" s="239"/>
      <c r="C434" s="240"/>
      <c r="D434" s="241" t="s">
        <v>138</v>
      </c>
      <c r="E434" s="242" t="s">
        <v>1</v>
      </c>
      <c r="F434" s="243" t="s">
        <v>766</v>
      </c>
      <c r="G434" s="240"/>
      <c r="H434" s="242" t="s">
        <v>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138</v>
      </c>
      <c r="AU434" s="249" t="s">
        <v>85</v>
      </c>
      <c r="AV434" s="13" t="s">
        <v>83</v>
      </c>
      <c r="AW434" s="13" t="s">
        <v>32</v>
      </c>
      <c r="AX434" s="13" t="s">
        <v>76</v>
      </c>
      <c r="AY434" s="249" t="s">
        <v>129</v>
      </c>
    </row>
    <row r="435" s="14" customFormat="1">
      <c r="A435" s="14"/>
      <c r="B435" s="250"/>
      <c r="C435" s="251"/>
      <c r="D435" s="241" t="s">
        <v>138</v>
      </c>
      <c r="E435" s="252" t="s">
        <v>1</v>
      </c>
      <c r="F435" s="253" t="s">
        <v>157</v>
      </c>
      <c r="G435" s="251"/>
      <c r="H435" s="254">
        <v>15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0" t="s">
        <v>138</v>
      </c>
      <c r="AU435" s="260" t="s">
        <v>85</v>
      </c>
      <c r="AV435" s="14" t="s">
        <v>85</v>
      </c>
      <c r="AW435" s="14" t="s">
        <v>32</v>
      </c>
      <c r="AX435" s="14" t="s">
        <v>76</v>
      </c>
      <c r="AY435" s="260" t="s">
        <v>129</v>
      </c>
    </row>
    <row r="436" s="15" customFormat="1">
      <c r="A436" s="15"/>
      <c r="B436" s="261"/>
      <c r="C436" s="262"/>
      <c r="D436" s="241" t="s">
        <v>138</v>
      </c>
      <c r="E436" s="263" t="s">
        <v>1</v>
      </c>
      <c r="F436" s="264" t="s">
        <v>141</v>
      </c>
      <c r="G436" s="262"/>
      <c r="H436" s="265">
        <v>15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1" t="s">
        <v>138</v>
      </c>
      <c r="AU436" s="271" t="s">
        <v>85</v>
      </c>
      <c r="AV436" s="15" t="s">
        <v>136</v>
      </c>
      <c r="AW436" s="15" t="s">
        <v>32</v>
      </c>
      <c r="AX436" s="15" t="s">
        <v>83</v>
      </c>
      <c r="AY436" s="271" t="s">
        <v>129</v>
      </c>
    </row>
    <row r="437" s="2" customFormat="1" ht="16.5" customHeight="1">
      <c r="A437" s="38"/>
      <c r="B437" s="39"/>
      <c r="C437" s="272" t="s">
        <v>767</v>
      </c>
      <c r="D437" s="272" t="s">
        <v>348</v>
      </c>
      <c r="E437" s="273" t="s">
        <v>768</v>
      </c>
      <c r="F437" s="274" t="s">
        <v>769</v>
      </c>
      <c r="G437" s="275" t="s">
        <v>149</v>
      </c>
      <c r="H437" s="276">
        <v>3.0899999999999999</v>
      </c>
      <c r="I437" s="277"/>
      <c r="J437" s="278">
        <f>ROUND(I437*H437,2)</f>
        <v>0</v>
      </c>
      <c r="K437" s="274" t="s">
        <v>135</v>
      </c>
      <c r="L437" s="279"/>
      <c r="M437" s="280" t="s">
        <v>1</v>
      </c>
      <c r="N437" s="281" t="s">
        <v>41</v>
      </c>
      <c r="O437" s="91"/>
      <c r="P437" s="235">
        <f>O437*H437</f>
        <v>0</v>
      </c>
      <c r="Q437" s="235">
        <v>0.17499999999999999</v>
      </c>
      <c r="R437" s="235">
        <f>Q437*H437</f>
        <v>0.54074999999999995</v>
      </c>
      <c r="S437" s="235">
        <v>0</v>
      </c>
      <c r="T437" s="23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7" t="s">
        <v>171</v>
      </c>
      <c r="AT437" s="237" t="s">
        <v>348</v>
      </c>
      <c r="AU437" s="237" t="s">
        <v>85</v>
      </c>
      <c r="AY437" s="17" t="s">
        <v>129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7" t="s">
        <v>83</v>
      </c>
      <c r="BK437" s="238">
        <f>ROUND(I437*H437,2)</f>
        <v>0</v>
      </c>
      <c r="BL437" s="17" t="s">
        <v>136</v>
      </c>
      <c r="BM437" s="237" t="s">
        <v>770</v>
      </c>
    </row>
    <row r="438" s="13" customFormat="1">
      <c r="A438" s="13"/>
      <c r="B438" s="239"/>
      <c r="C438" s="240"/>
      <c r="D438" s="241" t="s">
        <v>138</v>
      </c>
      <c r="E438" s="242" t="s">
        <v>1</v>
      </c>
      <c r="F438" s="243" t="s">
        <v>771</v>
      </c>
      <c r="G438" s="240"/>
      <c r="H438" s="242" t="s">
        <v>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138</v>
      </c>
      <c r="AU438" s="249" t="s">
        <v>85</v>
      </c>
      <c r="AV438" s="13" t="s">
        <v>83</v>
      </c>
      <c r="AW438" s="13" t="s">
        <v>32</v>
      </c>
      <c r="AX438" s="13" t="s">
        <v>76</v>
      </c>
      <c r="AY438" s="249" t="s">
        <v>129</v>
      </c>
    </row>
    <row r="439" s="14" customFormat="1">
      <c r="A439" s="14"/>
      <c r="B439" s="250"/>
      <c r="C439" s="251"/>
      <c r="D439" s="241" t="s">
        <v>138</v>
      </c>
      <c r="E439" s="252" t="s">
        <v>1</v>
      </c>
      <c r="F439" s="253" t="s">
        <v>772</v>
      </c>
      <c r="G439" s="251"/>
      <c r="H439" s="254">
        <v>3.0899999999999999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138</v>
      </c>
      <c r="AU439" s="260" t="s">
        <v>85</v>
      </c>
      <c r="AV439" s="14" t="s">
        <v>85</v>
      </c>
      <c r="AW439" s="14" t="s">
        <v>32</v>
      </c>
      <c r="AX439" s="14" t="s">
        <v>76</v>
      </c>
      <c r="AY439" s="260" t="s">
        <v>129</v>
      </c>
    </row>
    <row r="440" s="15" customFormat="1">
      <c r="A440" s="15"/>
      <c r="B440" s="261"/>
      <c r="C440" s="262"/>
      <c r="D440" s="241" t="s">
        <v>138</v>
      </c>
      <c r="E440" s="263" t="s">
        <v>1</v>
      </c>
      <c r="F440" s="264" t="s">
        <v>141</v>
      </c>
      <c r="G440" s="262"/>
      <c r="H440" s="265">
        <v>3.0899999999999999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1" t="s">
        <v>138</v>
      </c>
      <c r="AU440" s="271" t="s">
        <v>85</v>
      </c>
      <c r="AV440" s="15" t="s">
        <v>136</v>
      </c>
      <c r="AW440" s="15" t="s">
        <v>32</v>
      </c>
      <c r="AX440" s="15" t="s">
        <v>83</v>
      </c>
      <c r="AY440" s="271" t="s">
        <v>129</v>
      </c>
    </row>
    <row r="441" s="2" customFormat="1" ht="21.75" customHeight="1">
      <c r="A441" s="38"/>
      <c r="B441" s="39"/>
      <c r="C441" s="226" t="s">
        <v>773</v>
      </c>
      <c r="D441" s="226" t="s">
        <v>131</v>
      </c>
      <c r="E441" s="227" t="s">
        <v>774</v>
      </c>
      <c r="F441" s="228" t="s">
        <v>775</v>
      </c>
      <c r="G441" s="229" t="s">
        <v>149</v>
      </c>
      <c r="H441" s="230">
        <v>75</v>
      </c>
      <c r="I441" s="231"/>
      <c r="J441" s="232">
        <f>ROUND(I441*H441,2)</f>
        <v>0</v>
      </c>
      <c r="K441" s="228" t="s">
        <v>135</v>
      </c>
      <c r="L441" s="44"/>
      <c r="M441" s="233" t="s">
        <v>1</v>
      </c>
      <c r="N441" s="234" t="s">
        <v>41</v>
      </c>
      <c r="O441" s="91"/>
      <c r="P441" s="235">
        <f>O441*H441</f>
        <v>0</v>
      </c>
      <c r="Q441" s="235">
        <v>0.090620000000000006</v>
      </c>
      <c r="R441" s="235">
        <f>Q441*H441</f>
        <v>6.7965000000000009</v>
      </c>
      <c r="S441" s="235">
        <v>0</v>
      </c>
      <c r="T441" s="23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7" t="s">
        <v>136</v>
      </c>
      <c r="AT441" s="237" t="s">
        <v>131</v>
      </c>
      <c r="AU441" s="237" t="s">
        <v>85</v>
      </c>
      <c r="AY441" s="17" t="s">
        <v>129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7" t="s">
        <v>83</v>
      </c>
      <c r="BK441" s="238">
        <f>ROUND(I441*H441,2)</f>
        <v>0</v>
      </c>
      <c r="BL441" s="17" t="s">
        <v>136</v>
      </c>
      <c r="BM441" s="237" t="s">
        <v>776</v>
      </c>
    </row>
    <row r="442" s="13" customFormat="1">
      <c r="A442" s="13"/>
      <c r="B442" s="239"/>
      <c r="C442" s="240"/>
      <c r="D442" s="241" t="s">
        <v>138</v>
      </c>
      <c r="E442" s="242" t="s">
        <v>1</v>
      </c>
      <c r="F442" s="243" t="s">
        <v>777</v>
      </c>
      <c r="G442" s="240"/>
      <c r="H442" s="242" t="s">
        <v>1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138</v>
      </c>
      <c r="AU442" s="249" t="s">
        <v>85</v>
      </c>
      <c r="AV442" s="13" t="s">
        <v>83</v>
      </c>
      <c r="AW442" s="13" t="s">
        <v>32</v>
      </c>
      <c r="AX442" s="13" t="s">
        <v>76</v>
      </c>
      <c r="AY442" s="249" t="s">
        <v>129</v>
      </c>
    </row>
    <row r="443" s="14" customFormat="1">
      <c r="A443" s="14"/>
      <c r="B443" s="250"/>
      <c r="C443" s="251"/>
      <c r="D443" s="241" t="s">
        <v>138</v>
      </c>
      <c r="E443" s="252" t="s">
        <v>1</v>
      </c>
      <c r="F443" s="253" t="s">
        <v>778</v>
      </c>
      <c r="G443" s="251"/>
      <c r="H443" s="254">
        <v>75</v>
      </c>
      <c r="I443" s="255"/>
      <c r="J443" s="251"/>
      <c r="K443" s="251"/>
      <c r="L443" s="256"/>
      <c r="M443" s="257"/>
      <c r="N443" s="258"/>
      <c r="O443" s="258"/>
      <c r="P443" s="258"/>
      <c r="Q443" s="258"/>
      <c r="R443" s="258"/>
      <c r="S443" s="258"/>
      <c r="T443" s="25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0" t="s">
        <v>138</v>
      </c>
      <c r="AU443" s="260" t="s">
        <v>85</v>
      </c>
      <c r="AV443" s="14" t="s">
        <v>85</v>
      </c>
      <c r="AW443" s="14" t="s">
        <v>32</v>
      </c>
      <c r="AX443" s="14" t="s">
        <v>76</v>
      </c>
      <c r="AY443" s="260" t="s">
        <v>129</v>
      </c>
    </row>
    <row r="444" s="15" customFormat="1">
      <c r="A444" s="15"/>
      <c r="B444" s="261"/>
      <c r="C444" s="262"/>
      <c r="D444" s="241" t="s">
        <v>138</v>
      </c>
      <c r="E444" s="263" t="s">
        <v>1</v>
      </c>
      <c r="F444" s="264" t="s">
        <v>141</v>
      </c>
      <c r="G444" s="262"/>
      <c r="H444" s="265">
        <v>75</v>
      </c>
      <c r="I444" s="266"/>
      <c r="J444" s="262"/>
      <c r="K444" s="262"/>
      <c r="L444" s="267"/>
      <c r="M444" s="268"/>
      <c r="N444" s="269"/>
      <c r="O444" s="269"/>
      <c r="P444" s="269"/>
      <c r="Q444" s="269"/>
      <c r="R444" s="269"/>
      <c r="S444" s="269"/>
      <c r="T444" s="270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1" t="s">
        <v>138</v>
      </c>
      <c r="AU444" s="271" t="s">
        <v>85</v>
      </c>
      <c r="AV444" s="15" t="s">
        <v>136</v>
      </c>
      <c r="AW444" s="15" t="s">
        <v>32</v>
      </c>
      <c r="AX444" s="15" t="s">
        <v>83</v>
      </c>
      <c r="AY444" s="271" t="s">
        <v>129</v>
      </c>
    </row>
    <row r="445" s="2" customFormat="1" ht="16.5" customHeight="1">
      <c r="A445" s="38"/>
      <c r="B445" s="39"/>
      <c r="C445" s="272" t="s">
        <v>779</v>
      </c>
      <c r="D445" s="272" t="s">
        <v>348</v>
      </c>
      <c r="E445" s="273" t="s">
        <v>757</v>
      </c>
      <c r="F445" s="274" t="s">
        <v>758</v>
      </c>
      <c r="G445" s="275" t="s">
        <v>149</v>
      </c>
      <c r="H445" s="276">
        <v>62.521000000000001</v>
      </c>
      <c r="I445" s="277"/>
      <c r="J445" s="278">
        <f>ROUND(I445*H445,2)</f>
        <v>0</v>
      </c>
      <c r="K445" s="274" t="s">
        <v>135</v>
      </c>
      <c r="L445" s="279"/>
      <c r="M445" s="280" t="s">
        <v>1</v>
      </c>
      <c r="N445" s="281" t="s">
        <v>41</v>
      </c>
      <c r="O445" s="91"/>
      <c r="P445" s="235">
        <f>O445*H445</f>
        <v>0</v>
      </c>
      <c r="Q445" s="235">
        <v>0.152</v>
      </c>
      <c r="R445" s="235">
        <f>Q445*H445</f>
        <v>9.5031920000000003</v>
      </c>
      <c r="S445" s="235">
        <v>0</v>
      </c>
      <c r="T445" s="23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7" t="s">
        <v>171</v>
      </c>
      <c r="AT445" s="237" t="s">
        <v>348</v>
      </c>
      <c r="AU445" s="237" t="s">
        <v>85</v>
      </c>
      <c r="AY445" s="17" t="s">
        <v>129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7" t="s">
        <v>83</v>
      </c>
      <c r="BK445" s="238">
        <f>ROUND(I445*H445,2)</f>
        <v>0</v>
      </c>
      <c r="BL445" s="17" t="s">
        <v>136</v>
      </c>
      <c r="BM445" s="237" t="s">
        <v>780</v>
      </c>
    </row>
    <row r="446" s="13" customFormat="1">
      <c r="A446" s="13"/>
      <c r="B446" s="239"/>
      <c r="C446" s="240"/>
      <c r="D446" s="241" t="s">
        <v>138</v>
      </c>
      <c r="E446" s="242" t="s">
        <v>1</v>
      </c>
      <c r="F446" s="243" t="s">
        <v>781</v>
      </c>
      <c r="G446" s="240"/>
      <c r="H446" s="242" t="s">
        <v>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138</v>
      </c>
      <c r="AU446" s="249" t="s">
        <v>85</v>
      </c>
      <c r="AV446" s="13" t="s">
        <v>83</v>
      </c>
      <c r="AW446" s="13" t="s">
        <v>32</v>
      </c>
      <c r="AX446" s="13" t="s">
        <v>76</v>
      </c>
      <c r="AY446" s="249" t="s">
        <v>129</v>
      </c>
    </row>
    <row r="447" s="14" customFormat="1">
      <c r="A447" s="14"/>
      <c r="B447" s="250"/>
      <c r="C447" s="251"/>
      <c r="D447" s="241" t="s">
        <v>138</v>
      </c>
      <c r="E447" s="252" t="s">
        <v>1</v>
      </c>
      <c r="F447" s="253" t="s">
        <v>782</v>
      </c>
      <c r="G447" s="251"/>
      <c r="H447" s="254">
        <v>62.521000000000001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138</v>
      </c>
      <c r="AU447" s="260" t="s">
        <v>85</v>
      </c>
      <c r="AV447" s="14" t="s">
        <v>85</v>
      </c>
      <c r="AW447" s="14" t="s">
        <v>32</v>
      </c>
      <c r="AX447" s="14" t="s">
        <v>76</v>
      </c>
      <c r="AY447" s="260" t="s">
        <v>129</v>
      </c>
    </row>
    <row r="448" s="15" customFormat="1">
      <c r="A448" s="15"/>
      <c r="B448" s="261"/>
      <c r="C448" s="262"/>
      <c r="D448" s="241" t="s">
        <v>138</v>
      </c>
      <c r="E448" s="263" t="s">
        <v>1</v>
      </c>
      <c r="F448" s="264" t="s">
        <v>141</v>
      </c>
      <c r="G448" s="262"/>
      <c r="H448" s="265">
        <v>62.521000000000001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1" t="s">
        <v>138</v>
      </c>
      <c r="AU448" s="271" t="s">
        <v>85</v>
      </c>
      <c r="AV448" s="15" t="s">
        <v>136</v>
      </c>
      <c r="AW448" s="15" t="s">
        <v>32</v>
      </c>
      <c r="AX448" s="15" t="s">
        <v>83</v>
      </c>
      <c r="AY448" s="271" t="s">
        <v>129</v>
      </c>
    </row>
    <row r="449" s="2" customFormat="1" ht="16.5" customHeight="1">
      <c r="A449" s="38"/>
      <c r="B449" s="39"/>
      <c r="C449" s="272" t="s">
        <v>783</v>
      </c>
      <c r="D449" s="272" t="s">
        <v>348</v>
      </c>
      <c r="E449" s="273" t="s">
        <v>768</v>
      </c>
      <c r="F449" s="274" t="s">
        <v>769</v>
      </c>
      <c r="G449" s="275" t="s">
        <v>149</v>
      </c>
      <c r="H449" s="276">
        <v>14.728999999999999</v>
      </c>
      <c r="I449" s="277"/>
      <c r="J449" s="278">
        <f>ROUND(I449*H449,2)</f>
        <v>0</v>
      </c>
      <c r="K449" s="274" t="s">
        <v>135</v>
      </c>
      <c r="L449" s="279"/>
      <c r="M449" s="280" t="s">
        <v>1</v>
      </c>
      <c r="N449" s="281" t="s">
        <v>41</v>
      </c>
      <c r="O449" s="91"/>
      <c r="P449" s="235">
        <f>O449*H449</f>
        <v>0</v>
      </c>
      <c r="Q449" s="235">
        <v>0.17499999999999999</v>
      </c>
      <c r="R449" s="235">
        <f>Q449*H449</f>
        <v>2.5775749999999995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171</v>
      </c>
      <c r="AT449" s="237" t="s">
        <v>348</v>
      </c>
      <c r="AU449" s="237" t="s">
        <v>85</v>
      </c>
      <c r="AY449" s="17" t="s">
        <v>129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83</v>
      </c>
      <c r="BK449" s="238">
        <f>ROUND(I449*H449,2)</f>
        <v>0</v>
      </c>
      <c r="BL449" s="17" t="s">
        <v>136</v>
      </c>
      <c r="BM449" s="237" t="s">
        <v>784</v>
      </c>
    </row>
    <row r="450" s="13" customFormat="1">
      <c r="A450" s="13"/>
      <c r="B450" s="239"/>
      <c r="C450" s="240"/>
      <c r="D450" s="241" t="s">
        <v>138</v>
      </c>
      <c r="E450" s="242" t="s">
        <v>1</v>
      </c>
      <c r="F450" s="243" t="s">
        <v>785</v>
      </c>
      <c r="G450" s="240"/>
      <c r="H450" s="242" t="s">
        <v>1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138</v>
      </c>
      <c r="AU450" s="249" t="s">
        <v>85</v>
      </c>
      <c r="AV450" s="13" t="s">
        <v>83</v>
      </c>
      <c r="AW450" s="13" t="s">
        <v>32</v>
      </c>
      <c r="AX450" s="13" t="s">
        <v>76</v>
      </c>
      <c r="AY450" s="249" t="s">
        <v>129</v>
      </c>
    </row>
    <row r="451" s="14" customFormat="1">
      <c r="A451" s="14"/>
      <c r="B451" s="250"/>
      <c r="C451" s="251"/>
      <c r="D451" s="241" t="s">
        <v>138</v>
      </c>
      <c r="E451" s="252" t="s">
        <v>1</v>
      </c>
      <c r="F451" s="253" t="s">
        <v>786</v>
      </c>
      <c r="G451" s="251"/>
      <c r="H451" s="254">
        <v>14.728999999999999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138</v>
      </c>
      <c r="AU451" s="260" t="s">
        <v>85</v>
      </c>
      <c r="AV451" s="14" t="s">
        <v>85</v>
      </c>
      <c r="AW451" s="14" t="s">
        <v>32</v>
      </c>
      <c r="AX451" s="14" t="s">
        <v>76</v>
      </c>
      <c r="AY451" s="260" t="s">
        <v>129</v>
      </c>
    </row>
    <row r="452" s="15" customFormat="1">
      <c r="A452" s="15"/>
      <c r="B452" s="261"/>
      <c r="C452" s="262"/>
      <c r="D452" s="241" t="s">
        <v>138</v>
      </c>
      <c r="E452" s="263" t="s">
        <v>1</v>
      </c>
      <c r="F452" s="264" t="s">
        <v>141</v>
      </c>
      <c r="G452" s="262"/>
      <c r="H452" s="265">
        <v>14.728999999999999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1" t="s">
        <v>138</v>
      </c>
      <c r="AU452" s="271" t="s">
        <v>85</v>
      </c>
      <c r="AV452" s="15" t="s">
        <v>136</v>
      </c>
      <c r="AW452" s="15" t="s">
        <v>32</v>
      </c>
      <c r="AX452" s="15" t="s">
        <v>83</v>
      </c>
      <c r="AY452" s="271" t="s">
        <v>129</v>
      </c>
    </row>
    <row r="453" s="2" customFormat="1" ht="21.75" customHeight="1">
      <c r="A453" s="38"/>
      <c r="B453" s="39"/>
      <c r="C453" s="226" t="s">
        <v>787</v>
      </c>
      <c r="D453" s="226" t="s">
        <v>131</v>
      </c>
      <c r="E453" s="227" t="s">
        <v>788</v>
      </c>
      <c r="F453" s="228" t="s">
        <v>789</v>
      </c>
      <c r="G453" s="229" t="s">
        <v>149</v>
      </c>
      <c r="H453" s="230">
        <v>75</v>
      </c>
      <c r="I453" s="231"/>
      <c r="J453" s="232">
        <f>ROUND(I453*H453,2)</f>
        <v>0</v>
      </c>
      <c r="K453" s="228" t="s">
        <v>135</v>
      </c>
      <c r="L453" s="44"/>
      <c r="M453" s="233" t="s">
        <v>1</v>
      </c>
      <c r="N453" s="234" t="s">
        <v>41</v>
      </c>
      <c r="O453" s="91"/>
      <c r="P453" s="235">
        <f>O453*H453</f>
        <v>0</v>
      </c>
      <c r="Q453" s="235">
        <v>0</v>
      </c>
      <c r="R453" s="235">
        <f>Q453*H453</f>
        <v>0</v>
      </c>
      <c r="S453" s="235">
        <v>0</v>
      </c>
      <c r="T453" s="23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136</v>
      </c>
      <c r="AT453" s="237" t="s">
        <v>131</v>
      </c>
      <c r="AU453" s="237" t="s">
        <v>85</v>
      </c>
      <c r="AY453" s="17" t="s">
        <v>129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83</v>
      </c>
      <c r="BK453" s="238">
        <f>ROUND(I453*H453,2)</f>
        <v>0</v>
      </c>
      <c r="BL453" s="17" t="s">
        <v>136</v>
      </c>
      <c r="BM453" s="237" t="s">
        <v>790</v>
      </c>
    </row>
    <row r="454" s="13" customFormat="1">
      <c r="A454" s="13"/>
      <c r="B454" s="239"/>
      <c r="C454" s="240"/>
      <c r="D454" s="241" t="s">
        <v>138</v>
      </c>
      <c r="E454" s="242" t="s">
        <v>1</v>
      </c>
      <c r="F454" s="243" t="s">
        <v>777</v>
      </c>
      <c r="G454" s="240"/>
      <c r="H454" s="242" t="s">
        <v>1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138</v>
      </c>
      <c r="AU454" s="249" t="s">
        <v>85</v>
      </c>
      <c r="AV454" s="13" t="s">
        <v>83</v>
      </c>
      <c r="AW454" s="13" t="s">
        <v>32</v>
      </c>
      <c r="AX454" s="13" t="s">
        <v>76</v>
      </c>
      <c r="AY454" s="249" t="s">
        <v>129</v>
      </c>
    </row>
    <row r="455" s="14" customFormat="1">
      <c r="A455" s="14"/>
      <c r="B455" s="250"/>
      <c r="C455" s="251"/>
      <c r="D455" s="241" t="s">
        <v>138</v>
      </c>
      <c r="E455" s="252" t="s">
        <v>1</v>
      </c>
      <c r="F455" s="253" t="s">
        <v>756</v>
      </c>
      <c r="G455" s="251"/>
      <c r="H455" s="254">
        <v>75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138</v>
      </c>
      <c r="AU455" s="260" t="s">
        <v>85</v>
      </c>
      <c r="AV455" s="14" t="s">
        <v>85</v>
      </c>
      <c r="AW455" s="14" t="s">
        <v>32</v>
      </c>
      <c r="AX455" s="14" t="s">
        <v>76</v>
      </c>
      <c r="AY455" s="260" t="s">
        <v>129</v>
      </c>
    </row>
    <row r="456" s="15" customFormat="1">
      <c r="A456" s="15"/>
      <c r="B456" s="261"/>
      <c r="C456" s="262"/>
      <c r="D456" s="241" t="s">
        <v>138</v>
      </c>
      <c r="E456" s="263" t="s">
        <v>1</v>
      </c>
      <c r="F456" s="264" t="s">
        <v>141</v>
      </c>
      <c r="G456" s="262"/>
      <c r="H456" s="265">
        <v>75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1" t="s">
        <v>138</v>
      </c>
      <c r="AU456" s="271" t="s">
        <v>85</v>
      </c>
      <c r="AV456" s="15" t="s">
        <v>136</v>
      </c>
      <c r="AW456" s="15" t="s">
        <v>32</v>
      </c>
      <c r="AX456" s="15" t="s">
        <v>83</v>
      </c>
      <c r="AY456" s="271" t="s">
        <v>129</v>
      </c>
    </row>
    <row r="457" s="2" customFormat="1" ht="21.75" customHeight="1">
      <c r="A457" s="38"/>
      <c r="B457" s="39"/>
      <c r="C457" s="226" t="s">
        <v>791</v>
      </c>
      <c r="D457" s="226" t="s">
        <v>131</v>
      </c>
      <c r="E457" s="227" t="s">
        <v>788</v>
      </c>
      <c r="F457" s="228" t="s">
        <v>789</v>
      </c>
      <c r="G457" s="229" t="s">
        <v>149</v>
      </c>
      <c r="H457" s="230">
        <v>15</v>
      </c>
      <c r="I457" s="231"/>
      <c r="J457" s="232">
        <f>ROUND(I457*H457,2)</f>
        <v>0</v>
      </c>
      <c r="K457" s="228" t="s">
        <v>135</v>
      </c>
      <c r="L457" s="44"/>
      <c r="M457" s="233" t="s">
        <v>1</v>
      </c>
      <c r="N457" s="234" t="s">
        <v>41</v>
      </c>
      <c r="O457" s="91"/>
      <c r="P457" s="235">
        <f>O457*H457</f>
        <v>0</v>
      </c>
      <c r="Q457" s="235">
        <v>0</v>
      </c>
      <c r="R457" s="235">
        <f>Q457*H457</f>
        <v>0</v>
      </c>
      <c r="S457" s="235">
        <v>0</v>
      </c>
      <c r="T457" s="23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7" t="s">
        <v>136</v>
      </c>
      <c r="AT457" s="237" t="s">
        <v>131</v>
      </c>
      <c r="AU457" s="237" t="s">
        <v>85</v>
      </c>
      <c r="AY457" s="17" t="s">
        <v>129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7" t="s">
        <v>83</v>
      </c>
      <c r="BK457" s="238">
        <f>ROUND(I457*H457,2)</f>
        <v>0</v>
      </c>
      <c r="BL457" s="17" t="s">
        <v>136</v>
      </c>
      <c r="BM457" s="237" t="s">
        <v>792</v>
      </c>
    </row>
    <row r="458" s="13" customFormat="1">
      <c r="A458" s="13"/>
      <c r="B458" s="239"/>
      <c r="C458" s="240"/>
      <c r="D458" s="241" t="s">
        <v>138</v>
      </c>
      <c r="E458" s="242" t="s">
        <v>1</v>
      </c>
      <c r="F458" s="243" t="s">
        <v>793</v>
      </c>
      <c r="G458" s="240"/>
      <c r="H458" s="242" t="s">
        <v>1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9" t="s">
        <v>138</v>
      </c>
      <c r="AU458" s="249" t="s">
        <v>85</v>
      </c>
      <c r="AV458" s="13" t="s">
        <v>83</v>
      </c>
      <c r="AW458" s="13" t="s">
        <v>32</v>
      </c>
      <c r="AX458" s="13" t="s">
        <v>76</v>
      </c>
      <c r="AY458" s="249" t="s">
        <v>129</v>
      </c>
    </row>
    <row r="459" s="14" customFormat="1">
      <c r="A459" s="14"/>
      <c r="B459" s="250"/>
      <c r="C459" s="251"/>
      <c r="D459" s="241" t="s">
        <v>138</v>
      </c>
      <c r="E459" s="252" t="s">
        <v>1</v>
      </c>
      <c r="F459" s="253" t="s">
        <v>157</v>
      </c>
      <c r="G459" s="251"/>
      <c r="H459" s="254">
        <v>15</v>
      </c>
      <c r="I459" s="255"/>
      <c r="J459" s="251"/>
      <c r="K459" s="251"/>
      <c r="L459" s="256"/>
      <c r="M459" s="257"/>
      <c r="N459" s="258"/>
      <c r="O459" s="258"/>
      <c r="P459" s="258"/>
      <c r="Q459" s="258"/>
      <c r="R459" s="258"/>
      <c r="S459" s="258"/>
      <c r="T459" s="25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0" t="s">
        <v>138</v>
      </c>
      <c r="AU459" s="260" t="s">
        <v>85</v>
      </c>
      <c r="AV459" s="14" t="s">
        <v>85</v>
      </c>
      <c r="AW459" s="14" t="s">
        <v>32</v>
      </c>
      <c r="AX459" s="14" t="s">
        <v>76</v>
      </c>
      <c r="AY459" s="260" t="s">
        <v>129</v>
      </c>
    </row>
    <row r="460" s="15" customFormat="1">
      <c r="A460" s="15"/>
      <c r="B460" s="261"/>
      <c r="C460" s="262"/>
      <c r="D460" s="241" t="s">
        <v>138</v>
      </c>
      <c r="E460" s="263" t="s">
        <v>1</v>
      </c>
      <c r="F460" s="264" t="s">
        <v>141</v>
      </c>
      <c r="G460" s="262"/>
      <c r="H460" s="265">
        <v>15</v>
      </c>
      <c r="I460" s="266"/>
      <c r="J460" s="262"/>
      <c r="K460" s="262"/>
      <c r="L460" s="267"/>
      <c r="M460" s="268"/>
      <c r="N460" s="269"/>
      <c r="O460" s="269"/>
      <c r="P460" s="269"/>
      <c r="Q460" s="269"/>
      <c r="R460" s="269"/>
      <c r="S460" s="269"/>
      <c r="T460" s="270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1" t="s">
        <v>138</v>
      </c>
      <c r="AU460" s="271" t="s">
        <v>85</v>
      </c>
      <c r="AV460" s="15" t="s">
        <v>136</v>
      </c>
      <c r="AW460" s="15" t="s">
        <v>32</v>
      </c>
      <c r="AX460" s="15" t="s">
        <v>83</v>
      </c>
      <c r="AY460" s="271" t="s">
        <v>129</v>
      </c>
    </row>
    <row r="461" s="2" customFormat="1" ht="21.75" customHeight="1">
      <c r="A461" s="38"/>
      <c r="B461" s="39"/>
      <c r="C461" s="226" t="s">
        <v>794</v>
      </c>
      <c r="D461" s="226" t="s">
        <v>131</v>
      </c>
      <c r="E461" s="227" t="s">
        <v>795</v>
      </c>
      <c r="F461" s="228" t="s">
        <v>796</v>
      </c>
      <c r="G461" s="229" t="s">
        <v>149</v>
      </c>
      <c r="H461" s="230">
        <v>130</v>
      </c>
      <c r="I461" s="231"/>
      <c r="J461" s="232">
        <f>ROUND(I461*H461,2)</f>
        <v>0</v>
      </c>
      <c r="K461" s="228" t="s">
        <v>135</v>
      </c>
      <c r="L461" s="44"/>
      <c r="M461" s="233" t="s">
        <v>1</v>
      </c>
      <c r="N461" s="234" t="s">
        <v>41</v>
      </c>
      <c r="O461" s="91"/>
      <c r="P461" s="235">
        <f>O461*H461</f>
        <v>0</v>
      </c>
      <c r="Q461" s="235">
        <v>0.11162</v>
      </c>
      <c r="R461" s="235">
        <f>Q461*H461</f>
        <v>14.5106</v>
      </c>
      <c r="S461" s="235">
        <v>0</v>
      </c>
      <c r="T461" s="23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7" t="s">
        <v>136</v>
      </c>
      <c r="AT461" s="237" t="s">
        <v>131</v>
      </c>
      <c r="AU461" s="237" t="s">
        <v>85</v>
      </c>
      <c r="AY461" s="17" t="s">
        <v>129</v>
      </c>
      <c r="BE461" s="238">
        <f>IF(N461="základní",J461,0)</f>
        <v>0</v>
      </c>
      <c r="BF461" s="238">
        <f>IF(N461="snížená",J461,0)</f>
        <v>0</v>
      </c>
      <c r="BG461" s="238">
        <f>IF(N461="zákl. přenesená",J461,0)</f>
        <v>0</v>
      </c>
      <c r="BH461" s="238">
        <f>IF(N461="sníž. přenesená",J461,0)</f>
        <v>0</v>
      </c>
      <c r="BI461" s="238">
        <f>IF(N461="nulová",J461,0)</f>
        <v>0</v>
      </c>
      <c r="BJ461" s="17" t="s">
        <v>83</v>
      </c>
      <c r="BK461" s="238">
        <f>ROUND(I461*H461,2)</f>
        <v>0</v>
      </c>
      <c r="BL461" s="17" t="s">
        <v>136</v>
      </c>
      <c r="BM461" s="237" t="s">
        <v>797</v>
      </c>
    </row>
    <row r="462" s="13" customFormat="1">
      <c r="A462" s="13"/>
      <c r="B462" s="239"/>
      <c r="C462" s="240"/>
      <c r="D462" s="241" t="s">
        <v>138</v>
      </c>
      <c r="E462" s="242" t="s">
        <v>1</v>
      </c>
      <c r="F462" s="243" t="s">
        <v>798</v>
      </c>
      <c r="G462" s="240"/>
      <c r="H462" s="242" t="s">
        <v>1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138</v>
      </c>
      <c r="AU462" s="249" t="s">
        <v>85</v>
      </c>
      <c r="AV462" s="13" t="s">
        <v>83</v>
      </c>
      <c r="AW462" s="13" t="s">
        <v>32</v>
      </c>
      <c r="AX462" s="13" t="s">
        <v>76</v>
      </c>
      <c r="AY462" s="249" t="s">
        <v>129</v>
      </c>
    </row>
    <row r="463" s="14" customFormat="1">
      <c r="A463" s="14"/>
      <c r="B463" s="250"/>
      <c r="C463" s="251"/>
      <c r="D463" s="241" t="s">
        <v>138</v>
      </c>
      <c r="E463" s="252" t="s">
        <v>1</v>
      </c>
      <c r="F463" s="253" t="s">
        <v>799</v>
      </c>
      <c r="G463" s="251"/>
      <c r="H463" s="254">
        <v>130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0" t="s">
        <v>138</v>
      </c>
      <c r="AU463" s="260" t="s">
        <v>85</v>
      </c>
      <c r="AV463" s="14" t="s">
        <v>85</v>
      </c>
      <c r="AW463" s="14" t="s">
        <v>32</v>
      </c>
      <c r="AX463" s="14" t="s">
        <v>76</v>
      </c>
      <c r="AY463" s="260" t="s">
        <v>129</v>
      </c>
    </row>
    <row r="464" s="15" customFormat="1">
      <c r="A464" s="15"/>
      <c r="B464" s="261"/>
      <c r="C464" s="262"/>
      <c r="D464" s="241" t="s">
        <v>138</v>
      </c>
      <c r="E464" s="263" t="s">
        <v>1</v>
      </c>
      <c r="F464" s="264" t="s">
        <v>141</v>
      </c>
      <c r="G464" s="262"/>
      <c r="H464" s="265">
        <v>130</v>
      </c>
      <c r="I464" s="266"/>
      <c r="J464" s="262"/>
      <c r="K464" s="262"/>
      <c r="L464" s="267"/>
      <c r="M464" s="268"/>
      <c r="N464" s="269"/>
      <c r="O464" s="269"/>
      <c r="P464" s="269"/>
      <c r="Q464" s="269"/>
      <c r="R464" s="269"/>
      <c r="S464" s="269"/>
      <c r="T464" s="27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1" t="s">
        <v>138</v>
      </c>
      <c r="AU464" s="271" t="s">
        <v>85</v>
      </c>
      <c r="AV464" s="15" t="s">
        <v>136</v>
      </c>
      <c r="AW464" s="15" t="s">
        <v>32</v>
      </c>
      <c r="AX464" s="15" t="s">
        <v>83</v>
      </c>
      <c r="AY464" s="271" t="s">
        <v>129</v>
      </c>
    </row>
    <row r="465" s="2" customFormat="1" ht="16.5" customHeight="1">
      <c r="A465" s="38"/>
      <c r="B465" s="39"/>
      <c r="C465" s="272" t="s">
        <v>800</v>
      </c>
      <c r="D465" s="272" t="s">
        <v>348</v>
      </c>
      <c r="E465" s="273" t="s">
        <v>801</v>
      </c>
      <c r="F465" s="274" t="s">
        <v>802</v>
      </c>
      <c r="G465" s="275" t="s">
        <v>149</v>
      </c>
      <c r="H465" s="276">
        <v>132.59999999999999</v>
      </c>
      <c r="I465" s="277"/>
      <c r="J465" s="278">
        <f>ROUND(I465*H465,2)</f>
        <v>0</v>
      </c>
      <c r="K465" s="274" t="s">
        <v>1</v>
      </c>
      <c r="L465" s="279"/>
      <c r="M465" s="280" t="s">
        <v>1</v>
      </c>
      <c r="N465" s="281" t="s">
        <v>41</v>
      </c>
      <c r="O465" s="91"/>
      <c r="P465" s="235">
        <f>O465*H465</f>
        <v>0</v>
      </c>
      <c r="Q465" s="235">
        <v>0.13900000000000001</v>
      </c>
      <c r="R465" s="235">
        <f>Q465*H465</f>
        <v>18.4314</v>
      </c>
      <c r="S465" s="235">
        <v>0</v>
      </c>
      <c r="T465" s="23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7" t="s">
        <v>171</v>
      </c>
      <c r="AT465" s="237" t="s">
        <v>348</v>
      </c>
      <c r="AU465" s="237" t="s">
        <v>85</v>
      </c>
      <c r="AY465" s="17" t="s">
        <v>129</v>
      </c>
      <c r="BE465" s="238">
        <f>IF(N465="základní",J465,0)</f>
        <v>0</v>
      </c>
      <c r="BF465" s="238">
        <f>IF(N465="snížená",J465,0)</f>
        <v>0</v>
      </c>
      <c r="BG465" s="238">
        <f>IF(N465="zákl. přenesená",J465,0)</f>
        <v>0</v>
      </c>
      <c r="BH465" s="238">
        <f>IF(N465="sníž. přenesená",J465,0)</f>
        <v>0</v>
      </c>
      <c r="BI465" s="238">
        <f>IF(N465="nulová",J465,0)</f>
        <v>0</v>
      </c>
      <c r="BJ465" s="17" t="s">
        <v>83</v>
      </c>
      <c r="BK465" s="238">
        <f>ROUND(I465*H465,2)</f>
        <v>0</v>
      </c>
      <c r="BL465" s="17" t="s">
        <v>136</v>
      </c>
      <c r="BM465" s="237" t="s">
        <v>803</v>
      </c>
    </row>
    <row r="466" s="13" customFormat="1">
      <c r="A466" s="13"/>
      <c r="B466" s="239"/>
      <c r="C466" s="240"/>
      <c r="D466" s="241" t="s">
        <v>138</v>
      </c>
      <c r="E466" s="242" t="s">
        <v>1</v>
      </c>
      <c r="F466" s="243" t="s">
        <v>804</v>
      </c>
      <c r="G466" s="240"/>
      <c r="H466" s="242" t="s">
        <v>1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138</v>
      </c>
      <c r="AU466" s="249" t="s">
        <v>85</v>
      </c>
      <c r="AV466" s="13" t="s">
        <v>83</v>
      </c>
      <c r="AW466" s="13" t="s">
        <v>32</v>
      </c>
      <c r="AX466" s="13" t="s">
        <v>76</v>
      </c>
      <c r="AY466" s="249" t="s">
        <v>129</v>
      </c>
    </row>
    <row r="467" s="14" customFormat="1">
      <c r="A467" s="14"/>
      <c r="B467" s="250"/>
      <c r="C467" s="251"/>
      <c r="D467" s="241" t="s">
        <v>138</v>
      </c>
      <c r="E467" s="252" t="s">
        <v>1</v>
      </c>
      <c r="F467" s="253" t="s">
        <v>805</v>
      </c>
      <c r="G467" s="251"/>
      <c r="H467" s="254">
        <v>132.59999999999999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0" t="s">
        <v>138</v>
      </c>
      <c r="AU467" s="260" t="s">
        <v>85</v>
      </c>
      <c r="AV467" s="14" t="s">
        <v>85</v>
      </c>
      <c r="AW467" s="14" t="s">
        <v>32</v>
      </c>
      <c r="AX467" s="14" t="s">
        <v>76</v>
      </c>
      <c r="AY467" s="260" t="s">
        <v>129</v>
      </c>
    </row>
    <row r="468" s="15" customFormat="1">
      <c r="A468" s="15"/>
      <c r="B468" s="261"/>
      <c r="C468" s="262"/>
      <c r="D468" s="241" t="s">
        <v>138</v>
      </c>
      <c r="E468" s="263" t="s">
        <v>1</v>
      </c>
      <c r="F468" s="264" t="s">
        <v>141</v>
      </c>
      <c r="G468" s="262"/>
      <c r="H468" s="265">
        <v>132.59999999999999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1" t="s">
        <v>138</v>
      </c>
      <c r="AU468" s="271" t="s">
        <v>85</v>
      </c>
      <c r="AV468" s="15" t="s">
        <v>136</v>
      </c>
      <c r="AW468" s="15" t="s">
        <v>32</v>
      </c>
      <c r="AX468" s="15" t="s">
        <v>83</v>
      </c>
      <c r="AY468" s="271" t="s">
        <v>129</v>
      </c>
    </row>
    <row r="469" s="2" customFormat="1" ht="16.5" customHeight="1">
      <c r="A469" s="38"/>
      <c r="B469" s="39"/>
      <c r="C469" s="272" t="s">
        <v>806</v>
      </c>
      <c r="D469" s="272" t="s">
        <v>348</v>
      </c>
      <c r="E469" s="273" t="s">
        <v>807</v>
      </c>
      <c r="F469" s="274" t="s">
        <v>808</v>
      </c>
      <c r="G469" s="275" t="s">
        <v>259</v>
      </c>
      <c r="H469" s="276">
        <v>3.1200000000000001</v>
      </c>
      <c r="I469" s="277"/>
      <c r="J469" s="278">
        <f>ROUND(I469*H469,2)</f>
        <v>0</v>
      </c>
      <c r="K469" s="274" t="s">
        <v>1</v>
      </c>
      <c r="L469" s="279"/>
      <c r="M469" s="280" t="s">
        <v>1</v>
      </c>
      <c r="N469" s="281" t="s">
        <v>41</v>
      </c>
      <c r="O469" s="91"/>
      <c r="P469" s="235">
        <f>O469*H469</f>
        <v>0</v>
      </c>
      <c r="Q469" s="235">
        <v>0</v>
      </c>
      <c r="R469" s="235">
        <f>Q469*H469</f>
        <v>0</v>
      </c>
      <c r="S469" s="235">
        <v>0</v>
      </c>
      <c r="T469" s="23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7" t="s">
        <v>171</v>
      </c>
      <c r="AT469" s="237" t="s">
        <v>348</v>
      </c>
      <c r="AU469" s="237" t="s">
        <v>85</v>
      </c>
      <c r="AY469" s="17" t="s">
        <v>129</v>
      </c>
      <c r="BE469" s="238">
        <f>IF(N469="základní",J469,0)</f>
        <v>0</v>
      </c>
      <c r="BF469" s="238">
        <f>IF(N469="snížená",J469,0)</f>
        <v>0</v>
      </c>
      <c r="BG469" s="238">
        <f>IF(N469="zákl. přenesená",J469,0)</f>
        <v>0</v>
      </c>
      <c r="BH469" s="238">
        <f>IF(N469="sníž. přenesená",J469,0)</f>
        <v>0</v>
      </c>
      <c r="BI469" s="238">
        <f>IF(N469="nulová",J469,0)</f>
        <v>0</v>
      </c>
      <c r="BJ469" s="17" t="s">
        <v>83</v>
      </c>
      <c r="BK469" s="238">
        <f>ROUND(I469*H469,2)</f>
        <v>0</v>
      </c>
      <c r="BL469" s="17" t="s">
        <v>136</v>
      </c>
      <c r="BM469" s="237" t="s">
        <v>809</v>
      </c>
    </row>
    <row r="470" s="13" customFormat="1">
      <c r="A470" s="13"/>
      <c r="B470" s="239"/>
      <c r="C470" s="240"/>
      <c r="D470" s="241" t="s">
        <v>138</v>
      </c>
      <c r="E470" s="242" t="s">
        <v>1</v>
      </c>
      <c r="F470" s="243" t="s">
        <v>810</v>
      </c>
      <c r="G470" s="240"/>
      <c r="H470" s="242" t="s">
        <v>1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138</v>
      </c>
      <c r="AU470" s="249" t="s">
        <v>85</v>
      </c>
      <c r="AV470" s="13" t="s">
        <v>83</v>
      </c>
      <c r="AW470" s="13" t="s">
        <v>32</v>
      </c>
      <c r="AX470" s="13" t="s">
        <v>76</v>
      </c>
      <c r="AY470" s="249" t="s">
        <v>129</v>
      </c>
    </row>
    <row r="471" s="14" customFormat="1">
      <c r="A471" s="14"/>
      <c r="B471" s="250"/>
      <c r="C471" s="251"/>
      <c r="D471" s="241" t="s">
        <v>138</v>
      </c>
      <c r="E471" s="252" t="s">
        <v>1</v>
      </c>
      <c r="F471" s="253" t="s">
        <v>811</v>
      </c>
      <c r="G471" s="251"/>
      <c r="H471" s="254">
        <v>3.1200000000000001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138</v>
      </c>
      <c r="AU471" s="260" t="s">
        <v>85</v>
      </c>
      <c r="AV471" s="14" t="s">
        <v>85</v>
      </c>
      <c r="AW471" s="14" t="s">
        <v>32</v>
      </c>
      <c r="AX471" s="14" t="s">
        <v>76</v>
      </c>
      <c r="AY471" s="260" t="s">
        <v>129</v>
      </c>
    </row>
    <row r="472" s="15" customFormat="1">
      <c r="A472" s="15"/>
      <c r="B472" s="261"/>
      <c r="C472" s="262"/>
      <c r="D472" s="241" t="s">
        <v>138</v>
      </c>
      <c r="E472" s="263" t="s">
        <v>1</v>
      </c>
      <c r="F472" s="264" t="s">
        <v>141</v>
      </c>
      <c r="G472" s="262"/>
      <c r="H472" s="265">
        <v>3.1200000000000001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1" t="s">
        <v>138</v>
      </c>
      <c r="AU472" s="271" t="s">
        <v>85</v>
      </c>
      <c r="AV472" s="15" t="s">
        <v>136</v>
      </c>
      <c r="AW472" s="15" t="s">
        <v>32</v>
      </c>
      <c r="AX472" s="15" t="s">
        <v>83</v>
      </c>
      <c r="AY472" s="271" t="s">
        <v>129</v>
      </c>
    </row>
    <row r="473" s="12" customFormat="1" ht="22.8" customHeight="1">
      <c r="A473" s="12"/>
      <c r="B473" s="210"/>
      <c r="C473" s="211"/>
      <c r="D473" s="212" t="s">
        <v>75</v>
      </c>
      <c r="E473" s="224" t="s">
        <v>175</v>
      </c>
      <c r="F473" s="224" t="s">
        <v>353</v>
      </c>
      <c r="G473" s="211"/>
      <c r="H473" s="211"/>
      <c r="I473" s="214"/>
      <c r="J473" s="225">
        <f>BK473</f>
        <v>0</v>
      </c>
      <c r="K473" s="211"/>
      <c r="L473" s="216"/>
      <c r="M473" s="217"/>
      <c r="N473" s="218"/>
      <c r="O473" s="218"/>
      <c r="P473" s="219">
        <f>SUM(P474:P597)</f>
        <v>0</v>
      </c>
      <c r="Q473" s="218"/>
      <c r="R473" s="219">
        <f>SUM(R474:R597)</f>
        <v>125.3532</v>
      </c>
      <c r="S473" s="218"/>
      <c r="T473" s="220">
        <f>SUM(T474:T597)</f>
        <v>0.30800000000000005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83</v>
      </c>
      <c r="AT473" s="222" t="s">
        <v>75</v>
      </c>
      <c r="AU473" s="222" t="s">
        <v>83</v>
      </c>
      <c r="AY473" s="221" t="s">
        <v>129</v>
      </c>
      <c r="BK473" s="223">
        <f>SUM(BK474:BK597)</f>
        <v>0</v>
      </c>
    </row>
    <row r="474" s="2" customFormat="1" ht="16.5" customHeight="1">
      <c r="A474" s="38"/>
      <c r="B474" s="39"/>
      <c r="C474" s="226" t="s">
        <v>812</v>
      </c>
      <c r="D474" s="226" t="s">
        <v>131</v>
      </c>
      <c r="E474" s="227" t="s">
        <v>813</v>
      </c>
      <c r="F474" s="228" t="s">
        <v>814</v>
      </c>
      <c r="G474" s="229" t="s">
        <v>134</v>
      </c>
      <c r="H474" s="230">
        <v>3</v>
      </c>
      <c r="I474" s="231"/>
      <c r="J474" s="232">
        <f>ROUND(I474*H474,2)</f>
        <v>0</v>
      </c>
      <c r="K474" s="228" t="s">
        <v>135</v>
      </c>
      <c r="L474" s="44"/>
      <c r="M474" s="233" t="s">
        <v>1</v>
      </c>
      <c r="N474" s="234" t="s">
        <v>41</v>
      </c>
      <c r="O474" s="91"/>
      <c r="P474" s="235">
        <f>O474*H474</f>
        <v>0</v>
      </c>
      <c r="Q474" s="235">
        <v>0.00069999999999999999</v>
      </c>
      <c r="R474" s="235">
        <f>Q474*H474</f>
        <v>0.0020999999999999999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136</v>
      </c>
      <c r="AT474" s="237" t="s">
        <v>131</v>
      </c>
      <c r="AU474" s="237" t="s">
        <v>85</v>
      </c>
      <c r="AY474" s="17" t="s">
        <v>129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83</v>
      </c>
      <c r="BK474" s="238">
        <f>ROUND(I474*H474,2)</f>
        <v>0</v>
      </c>
      <c r="BL474" s="17" t="s">
        <v>136</v>
      </c>
      <c r="BM474" s="237" t="s">
        <v>815</v>
      </c>
    </row>
    <row r="475" s="13" customFormat="1">
      <c r="A475" s="13"/>
      <c r="B475" s="239"/>
      <c r="C475" s="240"/>
      <c r="D475" s="241" t="s">
        <v>138</v>
      </c>
      <c r="E475" s="242" t="s">
        <v>1</v>
      </c>
      <c r="F475" s="243" t="s">
        <v>816</v>
      </c>
      <c r="G475" s="240"/>
      <c r="H475" s="242" t="s">
        <v>1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138</v>
      </c>
      <c r="AU475" s="249" t="s">
        <v>85</v>
      </c>
      <c r="AV475" s="13" t="s">
        <v>83</v>
      </c>
      <c r="AW475" s="13" t="s">
        <v>32</v>
      </c>
      <c r="AX475" s="13" t="s">
        <v>76</v>
      </c>
      <c r="AY475" s="249" t="s">
        <v>129</v>
      </c>
    </row>
    <row r="476" s="14" customFormat="1">
      <c r="A476" s="14"/>
      <c r="B476" s="250"/>
      <c r="C476" s="251"/>
      <c r="D476" s="241" t="s">
        <v>138</v>
      </c>
      <c r="E476" s="252" t="s">
        <v>1</v>
      </c>
      <c r="F476" s="253" t="s">
        <v>817</v>
      </c>
      <c r="G476" s="251"/>
      <c r="H476" s="254">
        <v>3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138</v>
      </c>
      <c r="AU476" s="260" t="s">
        <v>85</v>
      </c>
      <c r="AV476" s="14" t="s">
        <v>85</v>
      </c>
      <c r="AW476" s="14" t="s">
        <v>32</v>
      </c>
      <c r="AX476" s="14" t="s">
        <v>76</v>
      </c>
      <c r="AY476" s="260" t="s">
        <v>129</v>
      </c>
    </row>
    <row r="477" s="15" customFormat="1">
      <c r="A477" s="15"/>
      <c r="B477" s="261"/>
      <c r="C477" s="262"/>
      <c r="D477" s="241" t="s">
        <v>138</v>
      </c>
      <c r="E477" s="263" t="s">
        <v>1</v>
      </c>
      <c r="F477" s="264" t="s">
        <v>141</v>
      </c>
      <c r="G477" s="262"/>
      <c r="H477" s="265">
        <v>3</v>
      </c>
      <c r="I477" s="266"/>
      <c r="J477" s="262"/>
      <c r="K477" s="262"/>
      <c r="L477" s="267"/>
      <c r="M477" s="268"/>
      <c r="N477" s="269"/>
      <c r="O477" s="269"/>
      <c r="P477" s="269"/>
      <c r="Q477" s="269"/>
      <c r="R477" s="269"/>
      <c r="S477" s="269"/>
      <c r="T477" s="27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1" t="s">
        <v>138</v>
      </c>
      <c r="AU477" s="271" t="s">
        <v>85</v>
      </c>
      <c r="AV477" s="15" t="s">
        <v>136</v>
      </c>
      <c r="AW477" s="15" t="s">
        <v>32</v>
      </c>
      <c r="AX477" s="15" t="s">
        <v>83</v>
      </c>
      <c r="AY477" s="271" t="s">
        <v>129</v>
      </c>
    </row>
    <row r="478" s="2" customFormat="1" ht="16.5" customHeight="1">
      <c r="A478" s="38"/>
      <c r="B478" s="39"/>
      <c r="C478" s="272" t="s">
        <v>818</v>
      </c>
      <c r="D478" s="272" t="s">
        <v>348</v>
      </c>
      <c r="E478" s="273" t="s">
        <v>819</v>
      </c>
      <c r="F478" s="274" t="s">
        <v>820</v>
      </c>
      <c r="G478" s="275" t="s">
        <v>134</v>
      </c>
      <c r="H478" s="276">
        <v>1</v>
      </c>
      <c r="I478" s="277"/>
      <c r="J478" s="278">
        <f>ROUND(I478*H478,2)</f>
        <v>0</v>
      </c>
      <c r="K478" s="274" t="s">
        <v>135</v>
      </c>
      <c r="L478" s="279"/>
      <c r="M478" s="280" t="s">
        <v>1</v>
      </c>
      <c r="N478" s="281" t="s">
        <v>41</v>
      </c>
      <c r="O478" s="91"/>
      <c r="P478" s="235">
        <f>O478*H478</f>
        <v>0</v>
      </c>
      <c r="Q478" s="235">
        <v>0.0025000000000000001</v>
      </c>
      <c r="R478" s="235">
        <f>Q478*H478</f>
        <v>0.0025000000000000001</v>
      </c>
      <c r="S478" s="235">
        <v>0</v>
      </c>
      <c r="T478" s="23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7" t="s">
        <v>171</v>
      </c>
      <c r="AT478" s="237" t="s">
        <v>348</v>
      </c>
      <c r="AU478" s="237" t="s">
        <v>85</v>
      </c>
      <c r="AY478" s="17" t="s">
        <v>129</v>
      </c>
      <c r="BE478" s="238">
        <f>IF(N478="základní",J478,0)</f>
        <v>0</v>
      </c>
      <c r="BF478" s="238">
        <f>IF(N478="snížená",J478,0)</f>
        <v>0</v>
      </c>
      <c r="BG478" s="238">
        <f>IF(N478="zákl. přenesená",J478,0)</f>
        <v>0</v>
      </c>
      <c r="BH478" s="238">
        <f>IF(N478="sníž. přenesená",J478,0)</f>
        <v>0</v>
      </c>
      <c r="BI478" s="238">
        <f>IF(N478="nulová",J478,0)</f>
        <v>0</v>
      </c>
      <c r="BJ478" s="17" t="s">
        <v>83</v>
      </c>
      <c r="BK478" s="238">
        <f>ROUND(I478*H478,2)</f>
        <v>0</v>
      </c>
      <c r="BL478" s="17" t="s">
        <v>136</v>
      </c>
      <c r="BM478" s="237" t="s">
        <v>821</v>
      </c>
    </row>
    <row r="479" s="13" customFormat="1">
      <c r="A479" s="13"/>
      <c r="B479" s="239"/>
      <c r="C479" s="240"/>
      <c r="D479" s="241" t="s">
        <v>138</v>
      </c>
      <c r="E479" s="242" t="s">
        <v>1</v>
      </c>
      <c r="F479" s="243" t="s">
        <v>822</v>
      </c>
      <c r="G479" s="240"/>
      <c r="H479" s="242" t="s">
        <v>1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138</v>
      </c>
      <c r="AU479" s="249" t="s">
        <v>85</v>
      </c>
      <c r="AV479" s="13" t="s">
        <v>83</v>
      </c>
      <c r="AW479" s="13" t="s">
        <v>32</v>
      </c>
      <c r="AX479" s="13" t="s">
        <v>76</v>
      </c>
      <c r="AY479" s="249" t="s">
        <v>129</v>
      </c>
    </row>
    <row r="480" s="14" customFormat="1">
      <c r="A480" s="14"/>
      <c r="B480" s="250"/>
      <c r="C480" s="251"/>
      <c r="D480" s="241" t="s">
        <v>138</v>
      </c>
      <c r="E480" s="252" t="s">
        <v>1</v>
      </c>
      <c r="F480" s="253" t="s">
        <v>83</v>
      </c>
      <c r="G480" s="251"/>
      <c r="H480" s="254">
        <v>1</v>
      </c>
      <c r="I480" s="255"/>
      <c r="J480" s="251"/>
      <c r="K480" s="251"/>
      <c r="L480" s="256"/>
      <c r="M480" s="257"/>
      <c r="N480" s="258"/>
      <c r="O480" s="258"/>
      <c r="P480" s="258"/>
      <c r="Q480" s="258"/>
      <c r="R480" s="258"/>
      <c r="S480" s="258"/>
      <c r="T480" s="25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0" t="s">
        <v>138</v>
      </c>
      <c r="AU480" s="260" t="s">
        <v>85</v>
      </c>
      <c r="AV480" s="14" t="s">
        <v>85</v>
      </c>
      <c r="AW480" s="14" t="s">
        <v>32</v>
      </c>
      <c r="AX480" s="14" t="s">
        <v>76</v>
      </c>
      <c r="AY480" s="260" t="s">
        <v>129</v>
      </c>
    </row>
    <row r="481" s="15" customFormat="1">
      <c r="A481" s="15"/>
      <c r="B481" s="261"/>
      <c r="C481" s="262"/>
      <c r="D481" s="241" t="s">
        <v>138</v>
      </c>
      <c r="E481" s="263" t="s">
        <v>1</v>
      </c>
      <c r="F481" s="264" t="s">
        <v>141</v>
      </c>
      <c r="G481" s="262"/>
      <c r="H481" s="265">
        <v>1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1" t="s">
        <v>138</v>
      </c>
      <c r="AU481" s="271" t="s">
        <v>85</v>
      </c>
      <c r="AV481" s="15" t="s">
        <v>136</v>
      </c>
      <c r="AW481" s="15" t="s">
        <v>32</v>
      </c>
      <c r="AX481" s="15" t="s">
        <v>83</v>
      </c>
      <c r="AY481" s="271" t="s">
        <v>129</v>
      </c>
    </row>
    <row r="482" s="2" customFormat="1" ht="16.5" customHeight="1">
      <c r="A482" s="38"/>
      <c r="B482" s="39"/>
      <c r="C482" s="272" t="s">
        <v>823</v>
      </c>
      <c r="D482" s="272" t="s">
        <v>348</v>
      </c>
      <c r="E482" s="273" t="s">
        <v>819</v>
      </c>
      <c r="F482" s="274" t="s">
        <v>820</v>
      </c>
      <c r="G482" s="275" t="s">
        <v>134</v>
      </c>
      <c r="H482" s="276">
        <v>1</v>
      </c>
      <c r="I482" s="277"/>
      <c r="J482" s="278">
        <f>ROUND(I482*H482,2)</f>
        <v>0</v>
      </c>
      <c r="K482" s="274" t="s">
        <v>135</v>
      </c>
      <c r="L482" s="279"/>
      <c r="M482" s="280" t="s">
        <v>1</v>
      </c>
      <c r="N482" s="281" t="s">
        <v>41</v>
      </c>
      <c r="O482" s="91"/>
      <c r="P482" s="235">
        <f>O482*H482</f>
        <v>0</v>
      </c>
      <c r="Q482" s="235">
        <v>0.0025000000000000001</v>
      </c>
      <c r="R482" s="235">
        <f>Q482*H482</f>
        <v>0.0025000000000000001</v>
      </c>
      <c r="S482" s="235">
        <v>0</v>
      </c>
      <c r="T482" s="23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7" t="s">
        <v>171</v>
      </c>
      <c r="AT482" s="237" t="s">
        <v>348</v>
      </c>
      <c r="AU482" s="237" t="s">
        <v>85</v>
      </c>
      <c r="AY482" s="17" t="s">
        <v>129</v>
      </c>
      <c r="BE482" s="238">
        <f>IF(N482="základní",J482,0)</f>
        <v>0</v>
      </c>
      <c r="BF482" s="238">
        <f>IF(N482="snížená",J482,0)</f>
        <v>0</v>
      </c>
      <c r="BG482" s="238">
        <f>IF(N482="zákl. přenesená",J482,0)</f>
        <v>0</v>
      </c>
      <c r="BH482" s="238">
        <f>IF(N482="sníž. přenesená",J482,0)</f>
        <v>0</v>
      </c>
      <c r="BI482" s="238">
        <f>IF(N482="nulová",J482,0)</f>
        <v>0</v>
      </c>
      <c r="BJ482" s="17" t="s">
        <v>83</v>
      </c>
      <c r="BK482" s="238">
        <f>ROUND(I482*H482,2)</f>
        <v>0</v>
      </c>
      <c r="BL482" s="17" t="s">
        <v>136</v>
      </c>
      <c r="BM482" s="237" t="s">
        <v>824</v>
      </c>
    </row>
    <row r="483" s="13" customFormat="1">
      <c r="A483" s="13"/>
      <c r="B483" s="239"/>
      <c r="C483" s="240"/>
      <c r="D483" s="241" t="s">
        <v>138</v>
      </c>
      <c r="E483" s="242" t="s">
        <v>1</v>
      </c>
      <c r="F483" s="243" t="s">
        <v>825</v>
      </c>
      <c r="G483" s="240"/>
      <c r="H483" s="242" t="s">
        <v>1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138</v>
      </c>
      <c r="AU483" s="249" t="s">
        <v>85</v>
      </c>
      <c r="AV483" s="13" t="s">
        <v>83</v>
      </c>
      <c r="AW483" s="13" t="s">
        <v>32</v>
      </c>
      <c r="AX483" s="13" t="s">
        <v>76</v>
      </c>
      <c r="AY483" s="249" t="s">
        <v>129</v>
      </c>
    </row>
    <row r="484" s="14" customFormat="1">
      <c r="A484" s="14"/>
      <c r="B484" s="250"/>
      <c r="C484" s="251"/>
      <c r="D484" s="241" t="s">
        <v>138</v>
      </c>
      <c r="E484" s="252" t="s">
        <v>1</v>
      </c>
      <c r="F484" s="253" t="s">
        <v>83</v>
      </c>
      <c r="G484" s="251"/>
      <c r="H484" s="254">
        <v>1</v>
      </c>
      <c r="I484" s="255"/>
      <c r="J484" s="251"/>
      <c r="K484" s="251"/>
      <c r="L484" s="256"/>
      <c r="M484" s="257"/>
      <c r="N484" s="258"/>
      <c r="O484" s="258"/>
      <c r="P484" s="258"/>
      <c r="Q484" s="258"/>
      <c r="R484" s="258"/>
      <c r="S484" s="258"/>
      <c r="T484" s="25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0" t="s">
        <v>138</v>
      </c>
      <c r="AU484" s="260" t="s">
        <v>85</v>
      </c>
      <c r="AV484" s="14" t="s">
        <v>85</v>
      </c>
      <c r="AW484" s="14" t="s">
        <v>32</v>
      </c>
      <c r="AX484" s="14" t="s">
        <v>76</v>
      </c>
      <c r="AY484" s="260" t="s">
        <v>129</v>
      </c>
    </row>
    <row r="485" s="15" customFormat="1">
      <c r="A485" s="15"/>
      <c r="B485" s="261"/>
      <c r="C485" s="262"/>
      <c r="D485" s="241" t="s">
        <v>138</v>
      </c>
      <c r="E485" s="263" t="s">
        <v>1</v>
      </c>
      <c r="F485" s="264" t="s">
        <v>141</v>
      </c>
      <c r="G485" s="262"/>
      <c r="H485" s="265">
        <v>1</v>
      </c>
      <c r="I485" s="266"/>
      <c r="J485" s="262"/>
      <c r="K485" s="262"/>
      <c r="L485" s="267"/>
      <c r="M485" s="268"/>
      <c r="N485" s="269"/>
      <c r="O485" s="269"/>
      <c r="P485" s="269"/>
      <c r="Q485" s="269"/>
      <c r="R485" s="269"/>
      <c r="S485" s="269"/>
      <c r="T485" s="27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1" t="s">
        <v>138</v>
      </c>
      <c r="AU485" s="271" t="s">
        <v>85</v>
      </c>
      <c r="AV485" s="15" t="s">
        <v>136</v>
      </c>
      <c r="AW485" s="15" t="s">
        <v>32</v>
      </c>
      <c r="AX485" s="15" t="s">
        <v>83</v>
      </c>
      <c r="AY485" s="271" t="s">
        <v>129</v>
      </c>
    </row>
    <row r="486" s="2" customFormat="1" ht="16.5" customHeight="1">
      <c r="A486" s="38"/>
      <c r="B486" s="39"/>
      <c r="C486" s="272" t="s">
        <v>826</v>
      </c>
      <c r="D486" s="272" t="s">
        <v>348</v>
      </c>
      <c r="E486" s="273" t="s">
        <v>827</v>
      </c>
      <c r="F486" s="274" t="s">
        <v>828</v>
      </c>
      <c r="G486" s="275" t="s">
        <v>134</v>
      </c>
      <c r="H486" s="276">
        <v>1</v>
      </c>
      <c r="I486" s="277"/>
      <c r="J486" s="278">
        <f>ROUND(I486*H486,2)</f>
        <v>0</v>
      </c>
      <c r="K486" s="274" t="s">
        <v>135</v>
      </c>
      <c r="L486" s="279"/>
      <c r="M486" s="280" t="s">
        <v>1</v>
      </c>
      <c r="N486" s="281" t="s">
        <v>41</v>
      </c>
      <c r="O486" s="91"/>
      <c r="P486" s="235">
        <f>O486*H486</f>
        <v>0</v>
      </c>
      <c r="Q486" s="235">
        <v>0.0040000000000000001</v>
      </c>
      <c r="R486" s="235">
        <f>Q486*H486</f>
        <v>0.0040000000000000001</v>
      </c>
      <c r="S486" s="235">
        <v>0</v>
      </c>
      <c r="T486" s="23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7" t="s">
        <v>171</v>
      </c>
      <c r="AT486" s="237" t="s">
        <v>348</v>
      </c>
      <c r="AU486" s="237" t="s">
        <v>85</v>
      </c>
      <c r="AY486" s="17" t="s">
        <v>129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7" t="s">
        <v>83</v>
      </c>
      <c r="BK486" s="238">
        <f>ROUND(I486*H486,2)</f>
        <v>0</v>
      </c>
      <c r="BL486" s="17" t="s">
        <v>136</v>
      </c>
      <c r="BM486" s="237" t="s">
        <v>829</v>
      </c>
    </row>
    <row r="487" s="13" customFormat="1">
      <c r="A487" s="13"/>
      <c r="B487" s="239"/>
      <c r="C487" s="240"/>
      <c r="D487" s="241" t="s">
        <v>138</v>
      </c>
      <c r="E487" s="242" t="s">
        <v>1</v>
      </c>
      <c r="F487" s="243" t="s">
        <v>830</v>
      </c>
      <c r="G487" s="240"/>
      <c r="H487" s="242" t="s">
        <v>1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138</v>
      </c>
      <c r="AU487" s="249" t="s">
        <v>85</v>
      </c>
      <c r="AV487" s="13" t="s">
        <v>83</v>
      </c>
      <c r="AW487" s="13" t="s">
        <v>32</v>
      </c>
      <c r="AX487" s="13" t="s">
        <v>76</v>
      </c>
      <c r="AY487" s="249" t="s">
        <v>129</v>
      </c>
    </row>
    <row r="488" s="14" customFormat="1">
      <c r="A488" s="14"/>
      <c r="B488" s="250"/>
      <c r="C488" s="251"/>
      <c r="D488" s="241" t="s">
        <v>138</v>
      </c>
      <c r="E488" s="252" t="s">
        <v>1</v>
      </c>
      <c r="F488" s="253" t="s">
        <v>83</v>
      </c>
      <c r="G488" s="251"/>
      <c r="H488" s="254">
        <v>1</v>
      </c>
      <c r="I488" s="255"/>
      <c r="J488" s="251"/>
      <c r="K488" s="251"/>
      <c r="L488" s="256"/>
      <c r="M488" s="257"/>
      <c r="N488" s="258"/>
      <c r="O488" s="258"/>
      <c r="P488" s="258"/>
      <c r="Q488" s="258"/>
      <c r="R488" s="258"/>
      <c r="S488" s="258"/>
      <c r="T488" s="25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0" t="s">
        <v>138</v>
      </c>
      <c r="AU488" s="260" t="s">
        <v>85</v>
      </c>
      <c r="AV488" s="14" t="s">
        <v>85</v>
      </c>
      <c r="AW488" s="14" t="s">
        <v>32</v>
      </c>
      <c r="AX488" s="14" t="s">
        <v>76</v>
      </c>
      <c r="AY488" s="260" t="s">
        <v>129</v>
      </c>
    </row>
    <row r="489" s="15" customFormat="1">
      <c r="A489" s="15"/>
      <c r="B489" s="261"/>
      <c r="C489" s="262"/>
      <c r="D489" s="241" t="s">
        <v>138</v>
      </c>
      <c r="E489" s="263" t="s">
        <v>1</v>
      </c>
      <c r="F489" s="264" t="s">
        <v>141</v>
      </c>
      <c r="G489" s="262"/>
      <c r="H489" s="265">
        <v>1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1" t="s">
        <v>138</v>
      </c>
      <c r="AU489" s="271" t="s">
        <v>85</v>
      </c>
      <c r="AV489" s="15" t="s">
        <v>136</v>
      </c>
      <c r="AW489" s="15" t="s">
        <v>32</v>
      </c>
      <c r="AX489" s="15" t="s">
        <v>83</v>
      </c>
      <c r="AY489" s="271" t="s">
        <v>129</v>
      </c>
    </row>
    <row r="490" s="2" customFormat="1" ht="16.5" customHeight="1">
      <c r="A490" s="38"/>
      <c r="B490" s="39"/>
      <c r="C490" s="226" t="s">
        <v>831</v>
      </c>
      <c r="D490" s="226" t="s">
        <v>131</v>
      </c>
      <c r="E490" s="227" t="s">
        <v>813</v>
      </c>
      <c r="F490" s="228" t="s">
        <v>814</v>
      </c>
      <c r="G490" s="229" t="s">
        <v>134</v>
      </c>
      <c r="H490" s="230">
        <v>1</v>
      </c>
      <c r="I490" s="231"/>
      <c r="J490" s="232">
        <f>ROUND(I490*H490,2)</f>
        <v>0</v>
      </c>
      <c r="K490" s="228" t="s">
        <v>135</v>
      </c>
      <c r="L490" s="44"/>
      <c r="M490" s="233" t="s">
        <v>1</v>
      </c>
      <c r="N490" s="234" t="s">
        <v>41</v>
      </c>
      <c r="O490" s="91"/>
      <c r="P490" s="235">
        <f>O490*H490</f>
        <v>0</v>
      </c>
      <c r="Q490" s="235">
        <v>0.00069999999999999999</v>
      </c>
      <c r="R490" s="235">
        <f>Q490*H490</f>
        <v>0.00069999999999999999</v>
      </c>
      <c r="S490" s="235">
        <v>0</v>
      </c>
      <c r="T490" s="23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7" t="s">
        <v>136</v>
      </c>
      <c r="AT490" s="237" t="s">
        <v>131</v>
      </c>
      <c r="AU490" s="237" t="s">
        <v>85</v>
      </c>
      <c r="AY490" s="17" t="s">
        <v>129</v>
      </c>
      <c r="BE490" s="238">
        <f>IF(N490="základní",J490,0)</f>
        <v>0</v>
      </c>
      <c r="BF490" s="238">
        <f>IF(N490="snížená",J490,0)</f>
        <v>0</v>
      </c>
      <c r="BG490" s="238">
        <f>IF(N490="zákl. přenesená",J490,0)</f>
        <v>0</v>
      </c>
      <c r="BH490" s="238">
        <f>IF(N490="sníž. přenesená",J490,0)</f>
        <v>0</v>
      </c>
      <c r="BI490" s="238">
        <f>IF(N490="nulová",J490,0)</f>
        <v>0</v>
      </c>
      <c r="BJ490" s="17" t="s">
        <v>83</v>
      </c>
      <c r="BK490" s="238">
        <f>ROUND(I490*H490,2)</f>
        <v>0</v>
      </c>
      <c r="BL490" s="17" t="s">
        <v>136</v>
      </c>
      <c r="BM490" s="237" t="s">
        <v>832</v>
      </c>
    </row>
    <row r="491" s="13" customFormat="1">
      <c r="A491" s="13"/>
      <c r="B491" s="239"/>
      <c r="C491" s="240"/>
      <c r="D491" s="241" t="s">
        <v>138</v>
      </c>
      <c r="E491" s="242" t="s">
        <v>1</v>
      </c>
      <c r="F491" s="243" t="s">
        <v>833</v>
      </c>
      <c r="G491" s="240"/>
      <c r="H491" s="242" t="s">
        <v>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138</v>
      </c>
      <c r="AU491" s="249" t="s">
        <v>85</v>
      </c>
      <c r="AV491" s="13" t="s">
        <v>83</v>
      </c>
      <c r="AW491" s="13" t="s">
        <v>32</v>
      </c>
      <c r="AX491" s="13" t="s">
        <v>76</v>
      </c>
      <c r="AY491" s="249" t="s">
        <v>129</v>
      </c>
    </row>
    <row r="492" s="14" customFormat="1">
      <c r="A492" s="14"/>
      <c r="B492" s="250"/>
      <c r="C492" s="251"/>
      <c r="D492" s="241" t="s">
        <v>138</v>
      </c>
      <c r="E492" s="252" t="s">
        <v>1</v>
      </c>
      <c r="F492" s="253" t="s">
        <v>83</v>
      </c>
      <c r="G492" s="251"/>
      <c r="H492" s="254">
        <v>1</v>
      </c>
      <c r="I492" s="255"/>
      <c r="J492" s="251"/>
      <c r="K492" s="251"/>
      <c r="L492" s="256"/>
      <c r="M492" s="257"/>
      <c r="N492" s="258"/>
      <c r="O492" s="258"/>
      <c r="P492" s="258"/>
      <c r="Q492" s="258"/>
      <c r="R492" s="258"/>
      <c r="S492" s="258"/>
      <c r="T492" s="25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0" t="s">
        <v>138</v>
      </c>
      <c r="AU492" s="260" t="s">
        <v>85</v>
      </c>
      <c r="AV492" s="14" t="s">
        <v>85</v>
      </c>
      <c r="AW492" s="14" t="s">
        <v>32</v>
      </c>
      <c r="AX492" s="14" t="s">
        <v>76</v>
      </c>
      <c r="AY492" s="260" t="s">
        <v>129</v>
      </c>
    </row>
    <row r="493" s="15" customFormat="1">
      <c r="A493" s="15"/>
      <c r="B493" s="261"/>
      <c r="C493" s="262"/>
      <c r="D493" s="241" t="s">
        <v>138</v>
      </c>
      <c r="E493" s="263" t="s">
        <v>1</v>
      </c>
      <c r="F493" s="264" t="s">
        <v>141</v>
      </c>
      <c r="G493" s="262"/>
      <c r="H493" s="265">
        <v>1</v>
      </c>
      <c r="I493" s="266"/>
      <c r="J493" s="262"/>
      <c r="K493" s="262"/>
      <c r="L493" s="267"/>
      <c r="M493" s="268"/>
      <c r="N493" s="269"/>
      <c r="O493" s="269"/>
      <c r="P493" s="269"/>
      <c r="Q493" s="269"/>
      <c r="R493" s="269"/>
      <c r="S493" s="269"/>
      <c r="T493" s="27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1" t="s">
        <v>138</v>
      </c>
      <c r="AU493" s="271" t="s">
        <v>85</v>
      </c>
      <c r="AV493" s="15" t="s">
        <v>136</v>
      </c>
      <c r="AW493" s="15" t="s">
        <v>32</v>
      </c>
      <c r="AX493" s="15" t="s">
        <v>83</v>
      </c>
      <c r="AY493" s="271" t="s">
        <v>129</v>
      </c>
    </row>
    <row r="494" s="2" customFormat="1" ht="16.5" customHeight="1">
      <c r="A494" s="38"/>
      <c r="B494" s="39"/>
      <c r="C494" s="226" t="s">
        <v>834</v>
      </c>
      <c r="D494" s="226" t="s">
        <v>131</v>
      </c>
      <c r="E494" s="227" t="s">
        <v>813</v>
      </c>
      <c r="F494" s="228" t="s">
        <v>814</v>
      </c>
      <c r="G494" s="229" t="s">
        <v>134</v>
      </c>
      <c r="H494" s="230">
        <v>2</v>
      </c>
      <c r="I494" s="231"/>
      <c r="J494" s="232">
        <f>ROUND(I494*H494,2)</f>
        <v>0</v>
      </c>
      <c r="K494" s="228" t="s">
        <v>135</v>
      </c>
      <c r="L494" s="44"/>
      <c r="M494" s="233" t="s">
        <v>1</v>
      </c>
      <c r="N494" s="234" t="s">
        <v>41</v>
      </c>
      <c r="O494" s="91"/>
      <c r="P494" s="235">
        <f>O494*H494</f>
        <v>0</v>
      </c>
      <c r="Q494" s="235">
        <v>0.00069999999999999999</v>
      </c>
      <c r="R494" s="235">
        <f>Q494*H494</f>
        <v>0.0014</v>
      </c>
      <c r="S494" s="235">
        <v>0</v>
      </c>
      <c r="T494" s="23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136</v>
      </c>
      <c r="AT494" s="237" t="s">
        <v>131</v>
      </c>
      <c r="AU494" s="237" t="s">
        <v>85</v>
      </c>
      <c r="AY494" s="17" t="s">
        <v>129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83</v>
      </c>
      <c r="BK494" s="238">
        <f>ROUND(I494*H494,2)</f>
        <v>0</v>
      </c>
      <c r="BL494" s="17" t="s">
        <v>136</v>
      </c>
      <c r="BM494" s="237" t="s">
        <v>835</v>
      </c>
    </row>
    <row r="495" s="13" customFormat="1">
      <c r="A495" s="13"/>
      <c r="B495" s="239"/>
      <c r="C495" s="240"/>
      <c r="D495" s="241" t="s">
        <v>138</v>
      </c>
      <c r="E495" s="242" t="s">
        <v>1</v>
      </c>
      <c r="F495" s="243" t="s">
        <v>836</v>
      </c>
      <c r="G495" s="240"/>
      <c r="H495" s="242" t="s">
        <v>1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138</v>
      </c>
      <c r="AU495" s="249" t="s">
        <v>85</v>
      </c>
      <c r="AV495" s="13" t="s">
        <v>83</v>
      </c>
      <c r="AW495" s="13" t="s">
        <v>32</v>
      </c>
      <c r="AX495" s="13" t="s">
        <v>76</v>
      </c>
      <c r="AY495" s="249" t="s">
        <v>129</v>
      </c>
    </row>
    <row r="496" s="14" customFormat="1">
      <c r="A496" s="14"/>
      <c r="B496" s="250"/>
      <c r="C496" s="251"/>
      <c r="D496" s="241" t="s">
        <v>138</v>
      </c>
      <c r="E496" s="252" t="s">
        <v>1</v>
      </c>
      <c r="F496" s="253" t="s">
        <v>85</v>
      </c>
      <c r="G496" s="251"/>
      <c r="H496" s="254">
        <v>2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138</v>
      </c>
      <c r="AU496" s="260" t="s">
        <v>85</v>
      </c>
      <c r="AV496" s="14" t="s">
        <v>85</v>
      </c>
      <c r="AW496" s="14" t="s">
        <v>32</v>
      </c>
      <c r="AX496" s="14" t="s">
        <v>76</v>
      </c>
      <c r="AY496" s="260" t="s">
        <v>129</v>
      </c>
    </row>
    <row r="497" s="15" customFormat="1">
      <c r="A497" s="15"/>
      <c r="B497" s="261"/>
      <c r="C497" s="262"/>
      <c r="D497" s="241" t="s">
        <v>138</v>
      </c>
      <c r="E497" s="263" t="s">
        <v>1</v>
      </c>
      <c r="F497" s="264" t="s">
        <v>141</v>
      </c>
      <c r="G497" s="262"/>
      <c r="H497" s="265">
        <v>2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1" t="s">
        <v>138</v>
      </c>
      <c r="AU497" s="271" t="s">
        <v>85</v>
      </c>
      <c r="AV497" s="15" t="s">
        <v>136</v>
      </c>
      <c r="AW497" s="15" t="s">
        <v>32</v>
      </c>
      <c r="AX497" s="15" t="s">
        <v>83</v>
      </c>
      <c r="AY497" s="271" t="s">
        <v>129</v>
      </c>
    </row>
    <row r="498" s="2" customFormat="1" ht="16.5" customHeight="1">
      <c r="A498" s="38"/>
      <c r="B498" s="39"/>
      <c r="C498" s="272" t="s">
        <v>837</v>
      </c>
      <c r="D498" s="272" t="s">
        <v>348</v>
      </c>
      <c r="E498" s="273" t="s">
        <v>838</v>
      </c>
      <c r="F498" s="274" t="s">
        <v>839</v>
      </c>
      <c r="G498" s="275" t="s">
        <v>134</v>
      </c>
      <c r="H498" s="276">
        <v>2</v>
      </c>
      <c r="I498" s="277"/>
      <c r="J498" s="278">
        <f>ROUND(I498*H498,2)</f>
        <v>0</v>
      </c>
      <c r="K498" s="274" t="s">
        <v>135</v>
      </c>
      <c r="L498" s="279"/>
      <c r="M498" s="280" t="s">
        <v>1</v>
      </c>
      <c r="N498" s="281" t="s">
        <v>41</v>
      </c>
      <c r="O498" s="91"/>
      <c r="P498" s="235">
        <f>O498*H498</f>
        <v>0</v>
      </c>
      <c r="Q498" s="235">
        <v>0.0050000000000000001</v>
      </c>
      <c r="R498" s="235">
        <f>Q498*H498</f>
        <v>0.01</v>
      </c>
      <c r="S498" s="235">
        <v>0</v>
      </c>
      <c r="T498" s="23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7" t="s">
        <v>171</v>
      </c>
      <c r="AT498" s="237" t="s">
        <v>348</v>
      </c>
      <c r="AU498" s="237" t="s">
        <v>85</v>
      </c>
      <c r="AY498" s="17" t="s">
        <v>129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7" t="s">
        <v>83</v>
      </c>
      <c r="BK498" s="238">
        <f>ROUND(I498*H498,2)</f>
        <v>0</v>
      </c>
      <c r="BL498" s="17" t="s">
        <v>136</v>
      </c>
      <c r="BM498" s="237" t="s">
        <v>840</v>
      </c>
    </row>
    <row r="499" s="13" customFormat="1">
      <c r="A499" s="13"/>
      <c r="B499" s="239"/>
      <c r="C499" s="240"/>
      <c r="D499" s="241" t="s">
        <v>138</v>
      </c>
      <c r="E499" s="242" t="s">
        <v>1</v>
      </c>
      <c r="F499" s="243" t="s">
        <v>841</v>
      </c>
      <c r="G499" s="240"/>
      <c r="H499" s="242" t="s">
        <v>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138</v>
      </c>
      <c r="AU499" s="249" t="s">
        <v>85</v>
      </c>
      <c r="AV499" s="13" t="s">
        <v>83</v>
      </c>
      <c r="AW499" s="13" t="s">
        <v>32</v>
      </c>
      <c r="AX499" s="13" t="s">
        <v>76</v>
      </c>
      <c r="AY499" s="249" t="s">
        <v>129</v>
      </c>
    </row>
    <row r="500" s="14" customFormat="1">
      <c r="A500" s="14"/>
      <c r="B500" s="250"/>
      <c r="C500" s="251"/>
      <c r="D500" s="241" t="s">
        <v>138</v>
      </c>
      <c r="E500" s="252" t="s">
        <v>1</v>
      </c>
      <c r="F500" s="253" t="s">
        <v>85</v>
      </c>
      <c r="G500" s="251"/>
      <c r="H500" s="254">
        <v>2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0" t="s">
        <v>138</v>
      </c>
      <c r="AU500" s="260" t="s">
        <v>85</v>
      </c>
      <c r="AV500" s="14" t="s">
        <v>85</v>
      </c>
      <c r="AW500" s="14" t="s">
        <v>32</v>
      </c>
      <c r="AX500" s="14" t="s">
        <v>76</v>
      </c>
      <c r="AY500" s="260" t="s">
        <v>129</v>
      </c>
    </row>
    <row r="501" s="15" customFormat="1">
      <c r="A501" s="15"/>
      <c r="B501" s="261"/>
      <c r="C501" s="262"/>
      <c r="D501" s="241" t="s">
        <v>138</v>
      </c>
      <c r="E501" s="263" t="s">
        <v>1</v>
      </c>
      <c r="F501" s="264" t="s">
        <v>141</v>
      </c>
      <c r="G501" s="262"/>
      <c r="H501" s="265">
        <v>2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1" t="s">
        <v>138</v>
      </c>
      <c r="AU501" s="271" t="s">
        <v>85</v>
      </c>
      <c r="AV501" s="15" t="s">
        <v>136</v>
      </c>
      <c r="AW501" s="15" t="s">
        <v>32</v>
      </c>
      <c r="AX501" s="15" t="s">
        <v>83</v>
      </c>
      <c r="AY501" s="271" t="s">
        <v>129</v>
      </c>
    </row>
    <row r="502" s="2" customFormat="1" ht="16.5" customHeight="1">
      <c r="A502" s="38"/>
      <c r="B502" s="39"/>
      <c r="C502" s="226" t="s">
        <v>842</v>
      </c>
      <c r="D502" s="226" t="s">
        <v>131</v>
      </c>
      <c r="E502" s="227" t="s">
        <v>843</v>
      </c>
      <c r="F502" s="228" t="s">
        <v>844</v>
      </c>
      <c r="G502" s="229" t="s">
        <v>134</v>
      </c>
      <c r="H502" s="230">
        <v>2</v>
      </c>
      <c r="I502" s="231"/>
      <c r="J502" s="232">
        <f>ROUND(I502*H502,2)</f>
        <v>0</v>
      </c>
      <c r="K502" s="228" t="s">
        <v>135</v>
      </c>
      <c r="L502" s="44"/>
      <c r="M502" s="233" t="s">
        <v>1</v>
      </c>
      <c r="N502" s="234" t="s">
        <v>41</v>
      </c>
      <c r="O502" s="91"/>
      <c r="P502" s="235">
        <f>O502*H502</f>
        <v>0</v>
      </c>
      <c r="Q502" s="235">
        <v>0.10940999999999999</v>
      </c>
      <c r="R502" s="235">
        <f>Q502*H502</f>
        <v>0.21881999999999999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136</v>
      </c>
      <c r="AT502" s="237" t="s">
        <v>131</v>
      </c>
      <c r="AU502" s="237" t="s">
        <v>85</v>
      </c>
      <c r="AY502" s="17" t="s">
        <v>129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83</v>
      </c>
      <c r="BK502" s="238">
        <f>ROUND(I502*H502,2)</f>
        <v>0</v>
      </c>
      <c r="BL502" s="17" t="s">
        <v>136</v>
      </c>
      <c r="BM502" s="237" t="s">
        <v>845</v>
      </c>
    </row>
    <row r="503" s="13" customFormat="1">
      <c r="A503" s="13"/>
      <c r="B503" s="239"/>
      <c r="C503" s="240"/>
      <c r="D503" s="241" t="s">
        <v>138</v>
      </c>
      <c r="E503" s="242" t="s">
        <v>1</v>
      </c>
      <c r="F503" s="243" t="s">
        <v>533</v>
      </c>
      <c r="G503" s="240"/>
      <c r="H503" s="242" t="s">
        <v>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138</v>
      </c>
      <c r="AU503" s="249" t="s">
        <v>85</v>
      </c>
      <c r="AV503" s="13" t="s">
        <v>83</v>
      </c>
      <c r="AW503" s="13" t="s">
        <v>32</v>
      </c>
      <c r="AX503" s="13" t="s">
        <v>76</v>
      </c>
      <c r="AY503" s="249" t="s">
        <v>129</v>
      </c>
    </row>
    <row r="504" s="14" customFormat="1">
      <c r="A504" s="14"/>
      <c r="B504" s="250"/>
      <c r="C504" s="251"/>
      <c r="D504" s="241" t="s">
        <v>138</v>
      </c>
      <c r="E504" s="252" t="s">
        <v>1</v>
      </c>
      <c r="F504" s="253" t="s">
        <v>85</v>
      </c>
      <c r="G504" s="251"/>
      <c r="H504" s="254">
        <v>2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0" t="s">
        <v>138</v>
      </c>
      <c r="AU504" s="260" t="s">
        <v>85</v>
      </c>
      <c r="AV504" s="14" t="s">
        <v>85</v>
      </c>
      <c r="AW504" s="14" t="s">
        <v>32</v>
      </c>
      <c r="AX504" s="14" t="s">
        <v>76</v>
      </c>
      <c r="AY504" s="260" t="s">
        <v>129</v>
      </c>
    </row>
    <row r="505" s="15" customFormat="1">
      <c r="A505" s="15"/>
      <c r="B505" s="261"/>
      <c r="C505" s="262"/>
      <c r="D505" s="241" t="s">
        <v>138</v>
      </c>
      <c r="E505" s="263" t="s">
        <v>1</v>
      </c>
      <c r="F505" s="264" t="s">
        <v>141</v>
      </c>
      <c r="G505" s="262"/>
      <c r="H505" s="265">
        <v>2</v>
      </c>
      <c r="I505" s="266"/>
      <c r="J505" s="262"/>
      <c r="K505" s="262"/>
      <c r="L505" s="267"/>
      <c r="M505" s="268"/>
      <c r="N505" s="269"/>
      <c r="O505" s="269"/>
      <c r="P505" s="269"/>
      <c r="Q505" s="269"/>
      <c r="R505" s="269"/>
      <c r="S505" s="269"/>
      <c r="T505" s="270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1" t="s">
        <v>138</v>
      </c>
      <c r="AU505" s="271" t="s">
        <v>85</v>
      </c>
      <c r="AV505" s="15" t="s">
        <v>136</v>
      </c>
      <c r="AW505" s="15" t="s">
        <v>32</v>
      </c>
      <c r="AX505" s="15" t="s">
        <v>83</v>
      </c>
      <c r="AY505" s="271" t="s">
        <v>129</v>
      </c>
    </row>
    <row r="506" s="2" customFormat="1" ht="16.5" customHeight="1">
      <c r="A506" s="38"/>
      <c r="B506" s="39"/>
      <c r="C506" s="272" t="s">
        <v>846</v>
      </c>
      <c r="D506" s="272" t="s">
        <v>348</v>
      </c>
      <c r="E506" s="273" t="s">
        <v>847</v>
      </c>
      <c r="F506" s="274" t="s">
        <v>848</v>
      </c>
      <c r="G506" s="275" t="s">
        <v>134</v>
      </c>
      <c r="H506" s="276">
        <v>2</v>
      </c>
      <c r="I506" s="277"/>
      <c r="J506" s="278">
        <f>ROUND(I506*H506,2)</f>
        <v>0</v>
      </c>
      <c r="K506" s="274" t="s">
        <v>135</v>
      </c>
      <c r="L506" s="279"/>
      <c r="M506" s="280" t="s">
        <v>1</v>
      </c>
      <c r="N506" s="281" t="s">
        <v>41</v>
      </c>
      <c r="O506" s="91"/>
      <c r="P506" s="235">
        <f>O506*H506</f>
        <v>0</v>
      </c>
      <c r="Q506" s="235">
        <v>0.0061000000000000004</v>
      </c>
      <c r="R506" s="235">
        <f>Q506*H506</f>
        <v>0.012200000000000001</v>
      </c>
      <c r="S506" s="235">
        <v>0</v>
      </c>
      <c r="T506" s="23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7" t="s">
        <v>171</v>
      </c>
      <c r="AT506" s="237" t="s">
        <v>348</v>
      </c>
      <c r="AU506" s="237" t="s">
        <v>85</v>
      </c>
      <c r="AY506" s="17" t="s">
        <v>129</v>
      </c>
      <c r="BE506" s="238">
        <f>IF(N506="základní",J506,0)</f>
        <v>0</v>
      </c>
      <c r="BF506" s="238">
        <f>IF(N506="snížená",J506,0)</f>
        <v>0</v>
      </c>
      <c r="BG506" s="238">
        <f>IF(N506="zákl. přenesená",J506,0)</f>
        <v>0</v>
      </c>
      <c r="BH506" s="238">
        <f>IF(N506="sníž. přenesená",J506,0)</f>
        <v>0</v>
      </c>
      <c r="BI506" s="238">
        <f>IF(N506="nulová",J506,0)</f>
        <v>0</v>
      </c>
      <c r="BJ506" s="17" t="s">
        <v>83</v>
      </c>
      <c r="BK506" s="238">
        <f>ROUND(I506*H506,2)</f>
        <v>0</v>
      </c>
      <c r="BL506" s="17" t="s">
        <v>136</v>
      </c>
      <c r="BM506" s="237" t="s">
        <v>849</v>
      </c>
    </row>
    <row r="507" s="13" customFormat="1">
      <c r="A507" s="13"/>
      <c r="B507" s="239"/>
      <c r="C507" s="240"/>
      <c r="D507" s="241" t="s">
        <v>138</v>
      </c>
      <c r="E507" s="242" t="s">
        <v>1</v>
      </c>
      <c r="F507" s="243" t="s">
        <v>533</v>
      </c>
      <c r="G507" s="240"/>
      <c r="H507" s="242" t="s">
        <v>1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138</v>
      </c>
      <c r="AU507" s="249" t="s">
        <v>85</v>
      </c>
      <c r="AV507" s="13" t="s">
        <v>83</v>
      </c>
      <c r="AW507" s="13" t="s">
        <v>32</v>
      </c>
      <c r="AX507" s="13" t="s">
        <v>76</v>
      </c>
      <c r="AY507" s="249" t="s">
        <v>129</v>
      </c>
    </row>
    <row r="508" s="14" customFormat="1">
      <c r="A508" s="14"/>
      <c r="B508" s="250"/>
      <c r="C508" s="251"/>
      <c r="D508" s="241" t="s">
        <v>138</v>
      </c>
      <c r="E508" s="252" t="s">
        <v>1</v>
      </c>
      <c r="F508" s="253" t="s">
        <v>85</v>
      </c>
      <c r="G508" s="251"/>
      <c r="H508" s="254">
        <v>2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0" t="s">
        <v>138</v>
      </c>
      <c r="AU508" s="260" t="s">
        <v>85</v>
      </c>
      <c r="AV508" s="14" t="s">
        <v>85</v>
      </c>
      <c r="AW508" s="14" t="s">
        <v>32</v>
      </c>
      <c r="AX508" s="14" t="s">
        <v>76</v>
      </c>
      <c r="AY508" s="260" t="s">
        <v>129</v>
      </c>
    </row>
    <row r="509" s="15" customFormat="1">
      <c r="A509" s="15"/>
      <c r="B509" s="261"/>
      <c r="C509" s="262"/>
      <c r="D509" s="241" t="s">
        <v>138</v>
      </c>
      <c r="E509" s="263" t="s">
        <v>1</v>
      </c>
      <c r="F509" s="264" t="s">
        <v>141</v>
      </c>
      <c r="G509" s="262"/>
      <c r="H509" s="265">
        <v>2</v>
      </c>
      <c r="I509" s="266"/>
      <c r="J509" s="262"/>
      <c r="K509" s="262"/>
      <c r="L509" s="267"/>
      <c r="M509" s="268"/>
      <c r="N509" s="269"/>
      <c r="O509" s="269"/>
      <c r="P509" s="269"/>
      <c r="Q509" s="269"/>
      <c r="R509" s="269"/>
      <c r="S509" s="269"/>
      <c r="T509" s="270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1" t="s">
        <v>138</v>
      </c>
      <c r="AU509" s="271" t="s">
        <v>85</v>
      </c>
      <c r="AV509" s="15" t="s">
        <v>136</v>
      </c>
      <c r="AW509" s="15" t="s">
        <v>32</v>
      </c>
      <c r="AX509" s="15" t="s">
        <v>83</v>
      </c>
      <c r="AY509" s="271" t="s">
        <v>129</v>
      </c>
    </row>
    <row r="510" s="2" customFormat="1" ht="16.5" customHeight="1">
      <c r="A510" s="38"/>
      <c r="B510" s="39"/>
      <c r="C510" s="272" t="s">
        <v>850</v>
      </c>
      <c r="D510" s="272" t="s">
        <v>348</v>
      </c>
      <c r="E510" s="273" t="s">
        <v>851</v>
      </c>
      <c r="F510" s="274" t="s">
        <v>852</v>
      </c>
      <c r="G510" s="275" t="s">
        <v>134</v>
      </c>
      <c r="H510" s="276">
        <v>1</v>
      </c>
      <c r="I510" s="277"/>
      <c r="J510" s="278">
        <f>ROUND(I510*H510,2)</f>
        <v>0</v>
      </c>
      <c r="K510" s="274" t="s">
        <v>135</v>
      </c>
      <c r="L510" s="279"/>
      <c r="M510" s="280" t="s">
        <v>1</v>
      </c>
      <c r="N510" s="281" t="s">
        <v>41</v>
      </c>
      <c r="O510" s="91"/>
      <c r="P510" s="235">
        <f>O510*H510</f>
        <v>0</v>
      </c>
      <c r="Q510" s="235">
        <v>0.00010000000000000001</v>
      </c>
      <c r="R510" s="235">
        <f>Q510*H510</f>
        <v>0.00010000000000000001</v>
      </c>
      <c r="S510" s="235">
        <v>0</v>
      </c>
      <c r="T510" s="23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7" t="s">
        <v>171</v>
      </c>
      <c r="AT510" s="237" t="s">
        <v>348</v>
      </c>
      <c r="AU510" s="237" t="s">
        <v>85</v>
      </c>
      <c r="AY510" s="17" t="s">
        <v>129</v>
      </c>
      <c r="BE510" s="238">
        <f>IF(N510="základní",J510,0)</f>
        <v>0</v>
      </c>
      <c r="BF510" s="238">
        <f>IF(N510="snížená",J510,0)</f>
        <v>0</v>
      </c>
      <c r="BG510" s="238">
        <f>IF(N510="zákl. přenesená",J510,0)</f>
        <v>0</v>
      </c>
      <c r="BH510" s="238">
        <f>IF(N510="sníž. přenesená",J510,0)</f>
        <v>0</v>
      </c>
      <c r="BI510" s="238">
        <f>IF(N510="nulová",J510,0)</f>
        <v>0</v>
      </c>
      <c r="BJ510" s="17" t="s">
        <v>83</v>
      </c>
      <c r="BK510" s="238">
        <f>ROUND(I510*H510,2)</f>
        <v>0</v>
      </c>
      <c r="BL510" s="17" t="s">
        <v>136</v>
      </c>
      <c r="BM510" s="237" t="s">
        <v>853</v>
      </c>
    </row>
    <row r="511" s="13" customFormat="1">
      <c r="A511" s="13"/>
      <c r="B511" s="239"/>
      <c r="C511" s="240"/>
      <c r="D511" s="241" t="s">
        <v>138</v>
      </c>
      <c r="E511" s="242" t="s">
        <v>1</v>
      </c>
      <c r="F511" s="243" t="s">
        <v>533</v>
      </c>
      <c r="G511" s="240"/>
      <c r="H511" s="242" t="s">
        <v>1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138</v>
      </c>
      <c r="AU511" s="249" t="s">
        <v>85</v>
      </c>
      <c r="AV511" s="13" t="s">
        <v>83</v>
      </c>
      <c r="AW511" s="13" t="s">
        <v>32</v>
      </c>
      <c r="AX511" s="13" t="s">
        <v>76</v>
      </c>
      <c r="AY511" s="249" t="s">
        <v>129</v>
      </c>
    </row>
    <row r="512" s="14" customFormat="1">
      <c r="A512" s="14"/>
      <c r="B512" s="250"/>
      <c r="C512" s="251"/>
      <c r="D512" s="241" t="s">
        <v>138</v>
      </c>
      <c r="E512" s="252" t="s">
        <v>1</v>
      </c>
      <c r="F512" s="253" t="s">
        <v>83</v>
      </c>
      <c r="G512" s="251"/>
      <c r="H512" s="254">
        <v>1</v>
      </c>
      <c r="I512" s="255"/>
      <c r="J512" s="251"/>
      <c r="K512" s="251"/>
      <c r="L512" s="256"/>
      <c r="M512" s="257"/>
      <c r="N512" s="258"/>
      <c r="O512" s="258"/>
      <c r="P512" s="258"/>
      <c r="Q512" s="258"/>
      <c r="R512" s="258"/>
      <c r="S512" s="258"/>
      <c r="T512" s="25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0" t="s">
        <v>138</v>
      </c>
      <c r="AU512" s="260" t="s">
        <v>85</v>
      </c>
      <c r="AV512" s="14" t="s">
        <v>85</v>
      </c>
      <c r="AW512" s="14" t="s">
        <v>32</v>
      </c>
      <c r="AX512" s="14" t="s">
        <v>76</v>
      </c>
      <c r="AY512" s="260" t="s">
        <v>129</v>
      </c>
    </row>
    <row r="513" s="15" customFormat="1">
      <c r="A513" s="15"/>
      <c r="B513" s="261"/>
      <c r="C513" s="262"/>
      <c r="D513" s="241" t="s">
        <v>138</v>
      </c>
      <c r="E513" s="263" t="s">
        <v>1</v>
      </c>
      <c r="F513" s="264" t="s">
        <v>141</v>
      </c>
      <c r="G513" s="262"/>
      <c r="H513" s="265">
        <v>1</v>
      </c>
      <c r="I513" s="266"/>
      <c r="J513" s="262"/>
      <c r="K513" s="262"/>
      <c r="L513" s="267"/>
      <c r="M513" s="268"/>
      <c r="N513" s="269"/>
      <c r="O513" s="269"/>
      <c r="P513" s="269"/>
      <c r="Q513" s="269"/>
      <c r="R513" s="269"/>
      <c r="S513" s="269"/>
      <c r="T513" s="27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1" t="s">
        <v>138</v>
      </c>
      <c r="AU513" s="271" t="s">
        <v>85</v>
      </c>
      <c r="AV513" s="15" t="s">
        <v>136</v>
      </c>
      <c r="AW513" s="15" t="s">
        <v>32</v>
      </c>
      <c r="AX513" s="15" t="s">
        <v>83</v>
      </c>
      <c r="AY513" s="271" t="s">
        <v>129</v>
      </c>
    </row>
    <row r="514" s="2" customFormat="1" ht="16.5" customHeight="1">
      <c r="A514" s="38"/>
      <c r="B514" s="39"/>
      <c r="C514" s="272" t="s">
        <v>854</v>
      </c>
      <c r="D514" s="272" t="s">
        <v>348</v>
      </c>
      <c r="E514" s="273" t="s">
        <v>855</v>
      </c>
      <c r="F514" s="274" t="s">
        <v>856</v>
      </c>
      <c r="G514" s="275" t="s">
        <v>134</v>
      </c>
      <c r="H514" s="276">
        <v>6</v>
      </c>
      <c r="I514" s="277"/>
      <c r="J514" s="278">
        <f>ROUND(I514*H514,2)</f>
        <v>0</v>
      </c>
      <c r="K514" s="274" t="s">
        <v>135</v>
      </c>
      <c r="L514" s="279"/>
      <c r="M514" s="280" t="s">
        <v>1</v>
      </c>
      <c r="N514" s="281" t="s">
        <v>41</v>
      </c>
      <c r="O514" s="91"/>
      <c r="P514" s="235">
        <f>O514*H514</f>
        <v>0</v>
      </c>
      <c r="Q514" s="235">
        <v>0.00035</v>
      </c>
      <c r="R514" s="235">
        <f>Q514*H514</f>
        <v>0.0020999999999999999</v>
      </c>
      <c r="S514" s="235">
        <v>0</v>
      </c>
      <c r="T514" s="23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7" t="s">
        <v>171</v>
      </c>
      <c r="AT514" s="237" t="s">
        <v>348</v>
      </c>
      <c r="AU514" s="237" t="s">
        <v>85</v>
      </c>
      <c r="AY514" s="17" t="s">
        <v>129</v>
      </c>
      <c r="BE514" s="238">
        <f>IF(N514="základní",J514,0)</f>
        <v>0</v>
      </c>
      <c r="BF514" s="238">
        <f>IF(N514="snížená",J514,0)</f>
        <v>0</v>
      </c>
      <c r="BG514" s="238">
        <f>IF(N514="zákl. přenesená",J514,0)</f>
        <v>0</v>
      </c>
      <c r="BH514" s="238">
        <f>IF(N514="sníž. přenesená",J514,0)</f>
        <v>0</v>
      </c>
      <c r="BI514" s="238">
        <f>IF(N514="nulová",J514,0)</f>
        <v>0</v>
      </c>
      <c r="BJ514" s="17" t="s">
        <v>83</v>
      </c>
      <c r="BK514" s="238">
        <f>ROUND(I514*H514,2)</f>
        <v>0</v>
      </c>
      <c r="BL514" s="17" t="s">
        <v>136</v>
      </c>
      <c r="BM514" s="237" t="s">
        <v>857</v>
      </c>
    </row>
    <row r="515" s="13" customFormat="1">
      <c r="A515" s="13"/>
      <c r="B515" s="239"/>
      <c r="C515" s="240"/>
      <c r="D515" s="241" t="s">
        <v>138</v>
      </c>
      <c r="E515" s="242" t="s">
        <v>1</v>
      </c>
      <c r="F515" s="243" t="s">
        <v>533</v>
      </c>
      <c r="G515" s="240"/>
      <c r="H515" s="242" t="s">
        <v>1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138</v>
      </c>
      <c r="AU515" s="249" t="s">
        <v>85</v>
      </c>
      <c r="AV515" s="13" t="s">
        <v>83</v>
      </c>
      <c r="AW515" s="13" t="s">
        <v>32</v>
      </c>
      <c r="AX515" s="13" t="s">
        <v>76</v>
      </c>
      <c r="AY515" s="249" t="s">
        <v>129</v>
      </c>
    </row>
    <row r="516" s="14" customFormat="1">
      <c r="A516" s="14"/>
      <c r="B516" s="250"/>
      <c r="C516" s="251"/>
      <c r="D516" s="241" t="s">
        <v>138</v>
      </c>
      <c r="E516" s="252" t="s">
        <v>1</v>
      </c>
      <c r="F516" s="253" t="s">
        <v>858</v>
      </c>
      <c r="G516" s="251"/>
      <c r="H516" s="254">
        <v>6</v>
      </c>
      <c r="I516" s="255"/>
      <c r="J516" s="251"/>
      <c r="K516" s="251"/>
      <c r="L516" s="256"/>
      <c r="M516" s="257"/>
      <c r="N516" s="258"/>
      <c r="O516" s="258"/>
      <c r="P516" s="258"/>
      <c r="Q516" s="258"/>
      <c r="R516" s="258"/>
      <c r="S516" s="258"/>
      <c r="T516" s="25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0" t="s">
        <v>138</v>
      </c>
      <c r="AU516" s="260" t="s">
        <v>85</v>
      </c>
      <c r="AV516" s="14" t="s">
        <v>85</v>
      </c>
      <c r="AW516" s="14" t="s">
        <v>32</v>
      </c>
      <c r="AX516" s="14" t="s">
        <v>76</v>
      </c>
      <c r="AY516" s="260" t="s">
        <v>129</v>
      </c>
    </row>
    <row r="517" s="15" customFormat="1">
      <c r="A517" s="15"/>
      <c r="B517" s="261"/>
      <c r="C517" s="262"/>
      <c r="D517" s="241" t="s">
        <v>138</v>
      </c>
      <c r="E517" s="263" t="s">
        <v>1</v>
      </c>
      <c r="F517" s="264" t="s">
        <v>141</v>
      </c>
      <c r="G517" s="262"/>
      <c r="H517" s="265">
        <v>6</v>
      </c>
      <c r="I517" s="266"/>
      <c r="J517" s="262"/>
      <c r="K517" s="262"/>
      <c r="L517" s="267"/>
      <c r="M517" s="268"/>
      <c r="N517" s="269"/>
      <c r="O517" s="269"/>
      <c r="P517" s="269"/>
      <c r="Q517" s="269"/>
      <c r="R517" s="269"/>
      <c r="S517" s="269"/>
      <c r="T517" s="270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1" t="s">
        <v>138</v>
      </c>
      <c r="AU517" s="271" t="s">
        <v>85</v>
      </c>
      <c r="AV517" s="15" t="s">
        <v>136</v>
      </c>
      <c r="AW517" s="15" t="s">
        <v>32</v>
      </c>
      <c r="AX517" s="15" t="s">
        <v>83</v>
      </c>
      <c r="AY517" s="271" t="s">
        <v>129</v>
      </c>
    </row>
    <row r="518" s="2" customFormat="1" ht="16.5" customHeight="1">
      <c r="A518" s="38"/>
      <c r="B518" s="39"/>
      <c r="C518" s="226" t="s">
        <v>859</v>
      </c>
      <c r="D518" s="226" t="s">
        <v>131</v>
      </c>
      <c r="E518" s="227" t="s">
        <v>843</v>
      </c>
      <c r="F518" s="228" t="s">
        <v>844</v>
      </c>
      <c r="G518" s="229" t="s">
        <v>134</v>
      </c>
      <c r="H518" s="230">
        <v>1</v>
      </c>
      <c r="I518" s="231"/>
      <c r="J518" s="232">
        <f>ROUND(I518*H518,2)</f>
        <v>0</v>
      </c>
      <c r="K518" s="228" t="s">
        <v>135</v>
      </c>
      <c r="L518" s="44"/>
      <c r="M518" s="233" t="s">
        <v>1</v>
      </c>
      <c r="N518" s="234" t="s">
        <v>41</v>
      </c>
      <c r="O518" s="91"/>
      <c r="P518" s="235">
        <f>O518*H518</f>
        <v>0</v>
      </c>
      <c r="Q518" s="235">
        <v>0.10940999999999999</v>
      </c>
      <c r="R518" s="235">
        <f>Q518*H518</f>
        <v>0.10940999999999999</v>
      </c>
      <c r="S518" s="235">
        <v>0</v>
      </c>
      <c r="T518" s="23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7" t="s">
        <v>136</v>
      </c>
      <c r="AT518" s="237" t="s">
        <v>131</v>
      </c>
      <c r="AU518" s="237" t="s">
        <v>85</v>
      </c>
      <c r="AY518" s="17" t="s">
        <v>129</v>
      </c>
      <c r="BE518" s="238">
        <f>IF(N518="základní",J518,0)</f>
        <v>0</v>
      </c>
      <c r="BF518" s="238">
        <f>IF(N518="snížená",J518,0)</f>
        <v>0</v>
      </c>
      <c r="BG518" s="238">
        <f>IF(N518="zákl. přenesená",J518,0)</f>
        <v>0</v>
      </c>
      <c r="BH518" s="238">
        <f>IF(N518="sníž. přenesená",J518,0)</f>
        <v>0</v>
      </c>
      <c r="BI518" s="238">
        <f>IF(N518="nulová",J518,0)</f>
        <v>0</v>
      </c>
      <c r="BJ518" s="17" t="s">
        <v>83</v>
      </c>
      <c r="BK518" s="238">
        <f>ROUND(I518*H518,2)</f>
        <v>0</v>
      </c>
      <c r="BL518" s="17" t="s">
        <v>136</v>
      </c>
      <c r="BM518" s="237" t="s">
        <v>860</v>
      </c>
    </row>
    <row r="519" s="13" customFormat="1">
      <c r="A519" s="13"/>
      <c r="B519" s="239"/>
      <c r="C519" s="240"/>
      <c r="D519" s="241" t="s">
        <v>138</v>
      </c>
      <c r="E519" s="242" t="s">
        <v>1</v>
      </c>
      <c r="F519" s="243" t="s">
        <v>861</v>
      </c>
      <c r="G519" s="240"/>
      <c r="H519" s="242" t="s">
        <v>1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138</v>
      </c>
      <c r="AU519" s="249" t="s">
        <v>85</v>
      </c>
      <c r="AV519" s="13" t="s">
        <v>83</v>
      </c>
      <c r="AW519" s="13" t="s">
        <v>32</v>
      </c>
      <c r="AX519" s="13" t="s">
        <v>76</v>
      </c>
      <c r="AY519" s="249" t="s">
        <v>129</v>
      </c>
    </row>
    <row r="520" s="14" customFormat="1">
      <c r="A520" s="14"/>
      <c r="B520" s="250"/>
      <c r="C520" s="251"/>
      <c r="D520" s="241" t="s">
        <v>138</v>
      </c>
      <c r="E520" s="252" t="s">
        <v>1</v>
      </c>
      <c r="F520" s="253" t="s">
        <v>83</v>
      </c>
      <c r="G520" s="251"/>
      <c r="H520" s="254">
        <v>1</v>
      </c>
      <c r="I520" s="255"/>
      <c r="J520" s="251"/>
      <c r="K520" s="251"/>
      <c r="L520" s="256"/>
      <c r="M520" s="257"/>
      <c r="N520" s="258"/>
      <c r="O520" s="258"/>
      <c r="P520" s="258"/>
      <c r="Q520" s="258"/>
      <c r="R520" s="258"/>
      <c r="S520" s="258"/>
      <c r="T520" s="25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0" t="s">
        <v>138</v>
      </c>
      <c r="AU520" s="260" t="s">
        <v>85</v>
      </c>
      <c r="AV520" s="14" t="s">
        <v>85</v>
      </c>
      <c r="AW520" s="14" t="s">
        <v>32</v>
      </c>
      <c r="AX520" s="14" t="s">
        <v>76</v>
      </c>
      <c r="AY520" s="260" t="s">
        <v>129</v>
      </c>
    </row>
    <row r="521" s="15" customFormat="1">
      <c r="A521" s="15"/>
      <c r="B521" s="261"/>
      <c r="C521" s="262"/>
      <c r="D521" s="241" t="s">
        <v>138</v>
      </c>
      <c r="E521" s="263" t="s">
        <v>1</v>
      </c>
      <c r="F521" s="264" t="s">
        <v>141</v>
      </c>
      <c r="G521" s="262"/>
      <c r="H521" s="265">
        <v>1</v>
      </c>
      <c r="I521" s="266"/>
      <c r="J521" s="262"/>
      <c r="K521" s="262"/>
      <c r="L521" s="267"/>
      <c r="M521" s="268"/>
      <c r="N521" s="269"/>
      <c r="O521" s="269"/>
      <c r="P521" s="269"/>
      <c r="Q521" s="269"/>
      <c r="R521" s="269"/>
      <c r="S521" s="269"/>
      <c r="T521" s="270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1" t="s">
        <v>138</v>
      </c>
      <c r="AU521" s="271" t="s">
        <v>85</v>
      </c>
      <c r="AV521" s="15" t="s">
        <v>136</v>
      </c>
      <c r="AW521" s="15" t="s">
        <v>32</v>
      </c>
      <c r="AX521" s="15" t="s">
        <v>83</v>
      </c>
      <c r="AY521" s="271" t="s">
        <v>129</v>
      </c>
    </row>
    <row r="522" s="2" customFormat="1" ht="16.5" customHeight="1">
      <c r="A522" s="38"/>
      <c r="B522" s="39"/>
      <c r="C522" s="226" t="s">
        <v>862</v>
      </c>
      <c r="D522" s="226" t="s">
        <v>131</v>
      </c>
      <c r="E522" s="227" t="s">
        <v>863</v>
      </c>
      <c r="F522" s="228" t="s">
        <v>864</v>
      </c>
      <c r="G522" s="229" t="s">
        <v>149</v>
      </c>
      <c r="H522" s="230">
        <v>13</v>
      </c>
      <c r="I522" s="231"/>
      <c r="J522" s="232">
        <f>ROUND(I522*H522,2)</f>
        <v>0</v>
      </c>
      <c r="K522" s="228" t="s">
        <v>135</v>
      </c>
      <c r="L522" s="44"/>
      <c r="M522" s="233" t="s">
        <v>1</v>
      </c>
      <c r="N522" s="234" t="s">
        <v>41</v>
      </c>
      <c r="O522" s="91"/>
      <c r="P522" s="235">
        <f>O522*H522</f>
        <v>0</v>
      </c>
      <c r="Q522" s="235">
        <v>0.0011999999999999999</v>
      </c>
      <c r="R522" s="235">
        <f>Q522*H522</f>
        <v>0.015599999999999999</v>
      </c>
      <c r="S522" s="235">
        <v>0</v>
      </c>
      <c r="T522" s="23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7" t="s">
        <v>136</v>
      </c>
      <c r="AT522" s="237" t="s">
        <v>131</v>
      </c>
      <c r="AU522" s="237" t="s">
        <v>85</v>
      </c>
      <c r="AY522" s="17" t="s">
        <v>129</v>
      </c>
      <c r="BE522" s="238">
        <f>IF(N522="základní",J522,0)</f>
        <v>0</v>
      </c>
      <c r="BF522" s="238">
        <f>IF(N522="snížená",J522,0)</f>
        <v>0</v>
      </c>
      <c r="BG522" s="238">
        <f>IF(N522="zákl. přenesená",J522,0)</f>
        <v>0</v>
      </c>
      <c r="BH522" s="238">
        <f>IF(N522="sníž. přenesená",J522,0)</f>
        <v>0</v>
      </c>
      <c r="BI522" s="238">
        <f>IF(N522="nulová",J522,0)</f>
        <v>0</v>
      </c>
      <c r="BJ522" s="17" t="s">
        <v>83</v>
      </c>
      <c r="BK522" s="238">
        <f>ROUND(I522*H522,2)</f>
        <v>0</v>
      </c>
      <c r="BL522" s="17" t="s">
        <v>136</v>
      </c>
      <c r="BM522" s="237" t="s">
        <v>865</v>
      </c>
    </row>
    <row r="523" s="13" customFormat="1">
      <c r="A523" s="13"/>
      <c r="B523" s="239"/>
      <c r="C523" s="240"/>
      <c r="D523" s="241" t="s">
        <v>138</v>
      </c>
      <c r="E523" s="242" t="s">
        <v>1</v>
      </c>
      <c r="F523" s="243" t="s">
        <v>866</v>
      </c>
      <c r="G523" s="240"/>
      <c r="H523" s="242" t="s">
        <v>1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138</v>
      </c>
      <c r="AU523" s="249" t="s">
        <v>85</v>
      </c>
      <c r="AV523" s="13" t="s">
        <v>83</v>
      </c>
      <c r="AW523" s="13" t="s">
        <v>32</v>
      </c>
      <c r="AX523" s="13" t="s">
        <v>76</v>
      </c>
      <c r="AY523" s="249" t="s">
        <v>129</v>
      </c>
    </row>
    <row r="524" s="14" customFormat="1">
      <c r="A524" s="14"/>
      <c r="B524" s="250"/>
      <c r="C524" s="251"/>
      <c r="D524" s="241" t="s">
        <v>138</v>
      </c>
      <c r="E524" s="252" t="s">
        <v>1</v>
      </c>
      <c r="F524" s="253" t="s">
        <v>867</v>
      </c>
      <c r="G524" s="251"/>
      <c r="H524" s="254">
        <v>13</v>
      </c>
      <c r="I524" s="255"/>
      <c r="J524" s="251"/>
      <c r="K524" s="251"/>
      <c r="L524" s="256"/>
      <c r="M524" s="257"/>
      <c r="N524" s="258"/>
      <c r="O524" s="258"/>
      <c r="P524" s="258"/>
      <c r="Q524" s="258"/>
      <c r="R524" s="258"/>
      <c r="S524" s="258"/>
      <c r="T524" s="25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0" t="s">
        <v>138</v>
      </c>
      <c r="AU524" s="260" t="s">
        <v>85</v>
      </c>
      <c r="AV524" s="14" t="s">
        <v>85</v>
      </c>
      <c r="AW524" s="14" t="s">
        <v>32</v>
      </c>
      <c r="AX524" s="14" t="s">
        <v>76</v>
      </c>
      <c r="AY524" s="260" t="s">
        <v>129</v>
      </c>
    </row>
    <row r="525" s="15" customFormat="1">
      <c r="A525" s="15"/>
      <c r="B525" s="261"/>
      <c r="C525" s="262"/>
      <c r="D525" s="241" t="s">
        <v>138</v>
      </c>
      <c r="E525" s="263" t="s">
        <v>1</v>
      </c>
      <c r="F525" s="264" t="s">
        <v>141</v>
      </c>
      <c r="G525" s="262"/>
      <c r="H525" s="265">
        <v>13</v>
      </c>
      <c r="I525" s="266"/>
      <c r="J525" s="262"/>
      <c r="K525" s="262"/>
      <c r="L525" s="267"/>
      <c r="M525" s="268"/>
      <c r="N525" s="269"/>
      <c r="O525" s="269"/>
      <c r="P525" s="269"/>
      <c r="Q525" s="269"/>
      <c r="R525" s="269"/>
      <c r="S525" s="269"/>
      <c r="T525" s="270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71" t="s">
        <v>138</v>
      </c>
      <c r="AU525" s="271" t="s">
        <v>85</v>
      </c>
      <c r="AV525" s="15" t="s">
        <v>136</v>
      </c>
      <c r="AW525" s="15" t="s">
        <v>32</v>
      </c>
      <c r="AX525" s="15" t="s">
        <v>83</v>
      </c>
      <c r="AY525" s="271" t="s">
        <v>129</v>
      </c>
    </row>
    <row r="526" s="2" customFormat="1" ht="16.5" customHeight="1">
      <c r="A526" s="38"/>
      <c r="B526" s="39"/>
      <c r="C526" s="226" t="s">
        <v>868</v>
      </c>
      <c r="D526" s="226" t="s">
        <v>131</v>
      </c>
      <c r="E526" s="227" t="s">
        <v>869</v>
      </c>
      <c r="F526" s="228" t="s">
        <v>870</v>
      </c>
      <c r="G526" s="229" t="s">
        <v>149</v>
      </c>
      <c r="H526" s="230">
        <v>13</v>
      </c>
      <c r="I526" s="231"/>
      <c r="J526" s="232">
        <f>ROUND(I526*H526,2)</f>
        <v>0</v>
      </c>
      <c r="K526" s="228" t="s">
        <v>135</v>
      </c>
      <c r="L526" s="44"/>
      <c r="M526" s="233" t="s">
        <v>1</v>
      </c>
      <c r="N526" s="234" t="s">
        <v>41</v>
      </c>
      <c r="O526" s="91"/>
      <c r="P526" s="235">
        <f>O526*H526</f>
        <v>0</v>
      </c>
      <c r="Q526" s="235">
        <v>1.0000000000000001E-05</v>
      </c>
      <c r="R526" s="235">
        <f>Q526*H526</f>
        <v>0.00013000000000000002</v>
      </c>
      <c r="S526" s="235">
        <v>0</v>
      </c>
      <c r="T526" s="23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7" t="s">
        <v>136</v>
      </c>
      <c r="AT526" s="237" t="s">
        <v>131</v>
      </c>
      <c r="AU526" s="237" t="s">
        <v>85</v>
      </c>
      <c r="AY526" s="17" t="s">
        <v>129</v>
      </c>
      <c r="BE526" s="238">
        <f>IF(N526="základní",J526,0)</f>
        <v>0</v>
      </c>
      <c r="BF526" s="238">
        <f>IF(N526="snížená",J526,0)</f>
        <v>0</v>
      </c>
      <c r="BG526" s="238">
        <f>IF(N526="zákl. přenesená",J526,0)</f>
        <v>0</v>
      </c>
      <c r="BH526" s="238">
        <f>IF(N526="sníž. přenesená",J526,0)</f>
        <v>0</v>
      </c>
      <c r="BI526" s="238">
        <f>IF(N526="nulová",J526,0)</f>
        <v>0</v>
      </c>
      <c r="BJ526" s="17" t="s">
        <v>83</v>
      </c>
      <c r="BK526" s="238">
        <f>ROUND(I526*H526,2)</f>
        <v>0</v>
      </c>
      <c r="BL526" s="17" t="s">
        <v>136</v>
      </c>
      <c r="BM526" s="237" t="s">
        <v>871</v>
      </c>
    </row>
    <row r="527" s="13" customFormat="1">
      <c r="A527" s="13"/>
      <c r="B527" s="239"/>
      <c r="C527" s="240"/>
      <c r="D527" s="241" t="s">
        <v>138</v>
      </c>
      <c r="E527" s="242" t="s">
        <v>1</v>
      </c>
      <c r="F527" s="243" t="s">
        <v>872</v>
      </c>
      <c r="G527" s="240"/>
      <c r="H527" s="242" t="s">
        <v>1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138</v>
      </c>
      <c r="AU527" s="249" t="s">
        <v>85</v>
      </c>
      <c r="AV527" s="13" t="s">
        <v>83</v>
      </c>
      <c r="AW527" s="13" t="s">
        <v>32</v>
      </c>
      <c r="AX527" s="13" t="s">
        <v>76</v>
      </c>
      <c r="AY527" s="249" t="s">
        <v>129</v>
      </c>
    </row>
    <row r="528" s="14" customFormat="1">
      <c r="A528" s="14"/>
      <c r="B528" s="250"/>
      <c r="C528" s="251"/>
      <c r="D528" s="241" t="s">
        <v>138</v>
      </c>
      <c r="E528" s="252" t="s">
        <v>1</v>
      </c>
      <c r="F528" s="253" t="s">
        <v>867</v>
      </c>
      <c r="G528" s="251"/>
      <c r="H528" s="254">
        <v>13</v>
      </c>
      <c r="I528" s="255"/>
      <c r="J528" s="251"/>
      <c r="K528" s="251"/>
      <c r="L528" s="256"/>
      <c r="M528" s="257"/>
      <c r="N528" s="258"/>
      <c r="O528" s="258"/>
      <c r="P528" s="258"/>
      <c r="Q528" s="258"/>
      <c r="R528" s="258"/>
      <c r="S528" s="258"/>
      <c r="T528" s="25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0" t="s">
        <v>138</v>
      </c>
      <c r="AU528" s="260" t="s">
        <v>85</v>
      </c>
      <c r="AV528" s="14" t="s">
        <v>85</v>
      </c>
      <c r="AW528" s="14" t="s">
        <v>32</v>
      </c>
      <c r="AX528" s="14" t="s">
        <v>76</v>
      </c>
      <c r="AY528" s="260" t="s">
        <v>129</v>
      </c>
    </row>
    <row r="529" s="15" customFormat="1">
      <c r="A529" s="15"/>
      <c r="B529" s="261"/>
      <c r="C529" s="262"/>
      <c r="D529" s="241" t="s">
        <v>138</v>
      </c>
      <c r="E529" s="263" t="s">
        <v>1</v>
      </c>
      <c r="F529" s="264" t="s">
        <v>141</v>
      </c>
      <c r="G529" s="262"/>
      <c r="H529" s="265">
        <v>13</v>
      </c>
      <c r="I529" s="266"/>
      <c r="J529" s="262"/>
      <c r="K529" s="262"/>
      <c r="L529" s="267"/>
      <c r="M529" s="268"/>
      <c r="N529" s="269"/>
      <c r="O529" s="269"/>
      <c r="P529" s="269"/>
      <c r="Q529" s="269"/>
      <c r="R529" s="269"/>
      <c r="S529" s="269"/>
      <c r="T529" s="270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71" t="s">
        <v>138</v>
      </c>
      <c r="AU529" s="271" t="s">
        <v>85</v>
      </c>
      <c r="AV529" s="15" t="s">
        <v>136</v>
      </c>
      <c r="AW529" s="15" t="s">
        <v>32</v>
      </c>
      <c r="AX529" s="15" t="s">
        <v>83</v>
      </c>
      <c r="AY529" s="271" t="s">
        <v>129</v>
      </c>
    </row>
    <row r="530" s="2" customFormat="1" ht="16.5" customHeight="1">
      <c r="A530" s="38"/>
      <c r="B530" s="39"/>
      <c r="C530" s="226" t="s">
        <v>873</v>
      </c>
      <c r="D530" s="226" t="s">
        <v>131</v>
      </c>
      <c r="E530" s="227" t="s">
        <v>874</v>
      </c>
      <c r="F530" s="228" t="s">
        <v>875</v>
      </c>
      <c r="G530" s="229" t="s">
        <v>234</v>
      </c>
      <c r="H530" s="230">
        <v>257</v>
      </c>
      <c r="I530" s="231"/>
      <c r="J530" s="232">
        <f>ROUND(I530*H530,2)</f>
        <v>0</v>
      </c>
      <c r="K530" s="228" t="s">
        <v>135</v>
      </c>
      <c r="L530" s="44"/>
      <c r="M530" s="233" t="s">
        <v>1</v>
      </c>
      <c r="N530" s="234" t="s">
        <v>41</v>
      </c>
      <c r="O530" s="91"/>
      <c r="P530" s="235">
        <f>O530*H530</f>
        <v>0</v>
      </c>
      <c r="Q530" s="235">
        <v>0.1295</v>
      </c>
      <c r="R530" s="235">
        <f>Q530*H530</f>
        <v>33.281500000000001</v>
      </c>
      <c r="S530" s="235">
        <v>0</v>
      </c>
      <c r="T530" s="23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7" t="s">
        <v>136</v>
      </c>
      <c r="AT530" s="237" t="s">
        <v>131</v>
      </c>
      <c r="AU530" s="237" t="s">
        <v>85</v>
      </c>
      <c r="AY530" s="17" t="s">
        <v>129</v>
      </c>
      <c r="BE530" s="238">
        <f>IF(N530="základní",J530,0)</f>
        <v>0</v>
      </c>
      <c r="BF530" s="238">
        <f>IF(N530="snížená",J530,0)</f>
        <v>0</v>
      </c>
      <c r="BG530" s="238">
        <f>IF(N530="zákl. přenesená",J530,0)</f>
        <v>0</v>
      </c>
      <c r="BH530" s="238">
        <f>IF(N530="sníž. přenesená",J530,0)</f>
        <v>0</v>
      </c>
      <c r="BI530" s="238">
        <f>IF(N530="nulová",J530,0)</f>
        <v>0</v>
      </c>
      <c r="BJ530" s="17" t="s">
        <v>83</v>
      </c>
      <c r="BK530" s="238">
        <f>ROUND(I530*H530,2)</f>
        <v>0</v>
      </c>
      <c r="BL530" s="17" t="s">
        <v>136</v>
      </c>
      <c r="BM530" s="237" t="s">
        <v>876</v>
      </c>
    </row>
    <row r="531" s="13" customFormat="1">
      <c r="A531" s="13"/>
      <c r="B531" s="239"/>
      <c r="C531" s="240"/>
      <c r="D531" s="241" t="s">
        <v>138</v>
      </c>
      <c r="E531" s="242" t="s">
        <v>1</v>
      </c>
      <c r="F531" s="243" t="s">
        <v>877</v>
      </c>
      <c r="G531" s="240"/>
      <c r="H531" s="242" t="s">
        <v>1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138</v>
      </c>
      <c r="AU531" s="249" t="s">
        <v>85</v>
      </c>
      <c r="AV531" s="13" t="s">
        <v>83</v>
      </c>
      <c r="AW531" s="13" t="s">
        <v>32</v>
      </c>
      <c r="AX531" s="13" t="s">
        <v>76</v>
      </c>
      <c r="AY531" s="249" t="s">
        <v>129</v>
      </c>
    </row>
    <row r="532" s="14" customFormat="1">
      <c r="A532" s="14"/>
      <c r="B532" s="250"/>
      <c r="C532" s="251"/>
      <c r="D532" s="241" t="s">
        <v>138</v>
      </c>
      <c r="E532" s="252" t="s">
        <v>1</v>
      </c>
      <c r="F532" s="253" t="s">
        <v>878</v>
      </c>
      <c r="G532" s="251"/>
      <c r="H532" s="254">
        <v>257</v>
      </c>
      <c r="I532" s="255"/>
      <c r="J532" s="251"/>
      <c r="K532" s="251"/>
      <c r="L532" s="256"/>
      <c r="M532" s="257"/>
      <c r="N532" s="258"/>
      <c r="O532" s="258"/>
      <c r="P532" s="258"/>
      <c r="Q532" s="258"/>
      <c r="R532" s="258"/>
      <c r="S532" s="258"/>
      <c r="T532" s="25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0" t="s">
        <v>138</v>
      </c>
      <c r="AU532" s="260" t="s">
        <v>85</v>
      </c>
      <c r="AV532" s="14" t="s">
        <v>85</v>
      </c>
      <c r="AW532" s="14" t="s">
        <v>32</v>
      </c>
      <c r="AX532" s="14" t="s">
        <v>76</v>
      </c>
      <c r="AY532" s="260" t="s">
        <v>129</v>
      </c>
    </row>
    <row r="533" s="15" customFormat="1">
      <c r="A533" s="15"/>
      <c r="B533" s="261"/>
      <c r="C533" s="262"/>
      <c r="D533" s="241" t="s">
        <v>138</v>
      </c>
      <c r="E533" s="263" t="s">
        <v>1</v>
      </c>
      <c r="F533" s="264" t="s">
        <v>141</v>
      </c>
      <c r="G533" s="262"/>
      <c r="H533" s="265">
        <v>257</v>
      </c>
      <c r="I533" s="266"/>
      <c r="J533" s="262"/>
      <c r="K533" s="262"/>
      <c r="L533" s="267"/>
      <c r="M533" s="268"/>
      <c r="N533" s="269"/>
      <c r="O533" s="269"/>
      <c r="P533" s="269"/>
      <c r="Q533" s="269"/>
      <c r="R533" s="269"/>
      <c r="S533" s="269"/>
      <c r="T533" s="270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1" t="s">
        <v>138</v>
      </c>
      <c r="AU533" s="271" t="s">
        <v>85</v>
      </c>
      <c r="AV533" s="15" t="s">
        <v>136</v>
      </c>
      <c r="AW533" s="15" t="s">
        <v>32</v>
      </c>
      <c r="AX533" s="15" t="s">
        <v>83</v>
      </c>
      <c r="AY533" s="271" t="s">
        <v>129</v>
      </c>
    </row>
    <row r="534" s="2" customFormat="1" ht="16.5" customHeight="1">
      <c r="A534" s="38"/>
      <c r="B534" s="39"/>
      <c r="C534" s="272" t="s">
        <v>879</v>
      </c>
      <c r="D534" s="272" t="s">
        <v>348</v>
      </c>
      <c r="E534" s="273" t="s">
        <v>880</v>
      </c>
      <c r="F534" s="274" t="s">
        <v>881</v>
      </c>
      <c r="G534" s="275" t="s">
        <v>234</v>
      </c>
      <c r="H534" s="276">
        <v>262.13999999999999</v>
      </c>
      <c r="I534" s="277"/>
      <c r="J534" s="278">
        <f>ROUND(I534*H534,2)</f>
        <v>0</v>
      </c>
      <c r="K534" s="274" t="s">
        <v>135</v>
      </c>
      <c r="L534" s="279"/>
      <c r="M534" s="280" t="s">
        <v>1</v>
      </c>
      <c r="N534" s="281" t="s">
        <v>41</v>
      </c>
      <c r="O534" s="91"/>
      <c r="P534" s="235">
        <f>O534*H534</f>
        <v>0</v>
      </c>
      <c r="Q534" s="235">
        <v>0.085000000000000006</v>
      </c>
      <c r="R534" s="235">
        <f>Q534*H534</f>
        <v>22.2819</v>
      </c>
      <c r="S534" s="235">
        <v>0</v>
      </c>
      <c r="T534" s="23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37" t="s">
        <v>171</v>
      </c>
      <c r="AT534" s="237" t="s">
        <v>348</v>
      </c>
      <c r="AU534" s="237" t="s">
        <v>85</v>
      </c>
      <c r="AY534" s="17" t="s">
        <v>129</v>
      </c>
      <c r="BE534" s="238">
        <f>IF(N534="základní",J534,0)</f>
        <v>0</v>
      </c>
      <c r="BF534" s="238">
        <f>IF(N534="snížená",J534,0)</f>
        <v>0</v>
      </c>
      <c r="BG534" s="238">
        <f>IF(N534="zákl. přenesená",J534,0)</f>
        <v>0</v>
      </c>
      <c r="BH534" s="238">
        <f>IF(N534="sníž. přenesená",J534,0)</f>
        <v>0</v>
      </c>
      <c r="BI534" s="238">
        <f>IF(N534="nulová",J534,0)</f>
        <v>0</v>
      </c>
      <c r="BJ534" s="17" t="s">
        <v>83</v>
      </c>
      <c r="BK534" s="238">
        <f>ROUND(I534*H534,2)</f>
        <v>0</v>
      </c>
      <c r="BL534" s="17" t="s">
        <v>136</v>
      </c>
      <c r="BM534" s="237" t="s">
        <v>882</v>
      </c>
    </row>
    <row r="535" s="13" customFormat="1">
      <c r="A535" s="13"/>
      <c r="B535" s="239"/>
      <c r="C535" s="240"/>
      <c r="D535" s="241" t="s">
        <v>138</v>
      </c>
      <c r="E535" s="242" t="s">
        <v>1</v>
      </c>
      <c r="F535" s="243" t="s">
        <v>883</v>
      </c>
      <c r="G535" s="240"/>
      <c r="H535" s="242" t="s">
        <v>1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138</v>
      </c>
      <c r="AU535" s="249" t="s">
        <v>85</v>
      </c>
      <c r="AV535" s="13" t="s">
        <v>83</v>
      </c>
      <c r="AW535" s="13" t="s">
        <v>32</v>
      </c>
      <c r="AX535" s="13" t="s">
        <v>76</v>
      </c>
      <c r="AY535" s="249" t="s">
        <v>129</v>
      </c>
    </row>
    <row r="536" s="14" customFormat="1">
      <c r="A536" s="14"/>
      <c r="B536" s="250"/>
      <c r="C536" s="251"/>
      <c r="D536" s="241" t="s">
        <v>138</v>
      </c>
      <c r="E536" s="252" t="s">
        <v>1</v>
      </c>
      <c r="F536" s="253" t="s">
        <v>884</v>
      </c>
      <c r="G536" s="251"/>
      <c r="H536" s="254">
        <v>262.13999999999999</v>
      </c>
      <c r="I536" s="255"/>
      <c r="J536" s="251"/>
      <c r="K536" s="251"/>
      <c r="L536" s="256"/>
      <c r="M536" s="257"/>
      <c r="N536" s="258"/>
      <c r="O536" s="258"/>
      <c r="P536" s="258"/>
      <c r="Q536" s="258"/>
      <c r="R536" s="258"/>
      <c r="S536" s="258"/>
      <c r="T536" s="25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0" t="s">
        <v>138</v>
      </c>
      <c r="AU536" s="260" t="s">
        <v>85</v>
      </c>
      <c r="AV536" s="14" t="s">
        <v>85</v>
      </c>
      <c r="AW536" s="14" t="s">
        <v>32</v>
      </c>
      <c r="AX536" s="14" t="s">
        <v>76</v>
      </c>
      <c r="AY536" s="260" t="s">
        <v>129</v>
      </c>
    </row>
    <row r="537" s="15" customFormat="1">
      <c r="A537" s="15"/>
      <c r="B537" s="261"/>
      <c r="C537" s="262"/>
      <c r="D537" s="241" t="s">
        <v>138</v>
      </c>
      <c r="E537" s="263" t="s">
        <v>1</v>
      </c>
      <c r="F537" s="264" t="s">
        <v>141</v>
      </c>
      <c r="G537" s="262"/>
      <c r="H537" s="265">
        <v>262.13999999999999</v>
      </c>
      <c r="I537" s="266"/>
      <c r="J537" s="262"/>
      <c r="K537" s="262"/>
      <c r="L537" s="267"/>
      <c r="M537" s="268"/>
      <c r="N537" s="269"/>
      <c r="O537" s="269"/>
      <c r="P537" s="269"/>
      <c r="Q537" s="269"/>
      <c r="R537" s="269"/>
      <c r="S537" s="269"/>
      <c r="T537" s="270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1" t="s">
        <v>138</v>
      </c>
      <c r="AU537" s="271" t="s">
        <v>85</v>
      </c>
      <c r="AV537" s="15" t="s">
        <v>136</v>
      </c>
      <c r="AW537" s="15" t="s">
        <v>32</v>
      </c>
      <c r="AX537" s="15" t="s">
        <v>83</v>
      </c>
      <c r="AY537" s="271" t="s">
        <v>129</v>
      </c>
    </row>
    <row r="538" s="2" customFormat="1" ht="16.5" customHeight="1">
      <c r="A538" s="38"/>
      <c r="B538" s="39"/>
      <c r="C538" s="226" t="s">
        <v>885</v>
      </c>
      <c r="D538" s="226" t="s">
        <v>131</v>
      </c>
      <c r="E538" s="227" t="s">
        <v>886</v>
      </c>
      <c r="F538" s="228" t="s">
        <v>887</v>
      </c>
      <c r="G538" s="229" t="s">
        <v>234</v>
      </c>
      <c r="H538" s="230">
        <v>134</v>
      </c>
      <c r="I538" s="231"/>
      <c r="J538" s="232">
        <f>ROUND(I538*H538,2)</f>
        <v>0</v>
      </c>
      <c r="K538" s="228" t="s">
        <v>135</v>
      </c>
      <c r="L538" s="44"/>
      <c r="M538" s="233" t="s">
        <v>1</v>
      </c>
      <c r="N538" s="234" t="s">
        <v>41</v>
      </c>
      <c r="O538" s="91"/>
      <c r="P538" s="235">
        <f>O538*H538</f>
        <v>0</v>
      </c>
      <c r="Q538" s="235">
        <v>0.10095</v>
      </c>
      <c r="R538" s="235">
        <f>Q538*H538</f>
        <v>13.5273</v>
      </c>
      <c r="S538" s="235">
        <v>0</v>
      </c>
      <c r="T538" s="23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37" t="s">
        <v>136</v>
      </c>
      <c r="AT538" s="237" t="s">
        <v>131</v>
      </c>
      <c r="AU538" s="237" t="s">
        <v>85</v>
      </c>
      <c r="AY538" s="17" t="s">
        <v>129</v>
      </c>
      <c r="BE538" s="238">
        <f>IF(N538="základní",J538,0)</f>
        <v>0</v>
      </c>
      <c r="BF538" s="238">
        <f>IF(N538="snížená",J538,0)</f>
        <v>0</v>
      </c>
      <c r="BG538" s="238">
        <f>IF(N538="zákl. přenesená",J538,0)</f>
        <v>0</v>
      </c>
      <c r="BH538" s="238">
        <f>IF(N538="sníž. přenesená",J538,0)</f>
        <v>0</v>
      </c>
      <c r="BI538" s="238">
        <f>IF(N538="nulová",J538,0)</f>
        <v>0</v>
      </c>
      <c r="BJ538" s="17" t="s">
        <v>83</v>
      </c>
      <c r="BK538" s="238">
        <f>ROUND(I538*H538,2)</f>
        <v>0</v>
      </c>
      <c r="BL538" s="17" t="s">
        <v>136</v>
      </c>
      <c r="BM538" s="237" t="s">
        <v>888</v>
      </c>
    </row>
    <row r="539" s="13" customFormat="1">
      <c r="A539" s="13"/>
      <c r="B539" s="239"/>
      <c r="C539" s="240"/>
      <c r="D539" s="241" t="s">
        <v>138</v>
      </c>
      <c r="E539" s="242" t="s">
        <v>1</v>
      </c>
      <c r="F539" s="243" t="s">
        <v>877</v>
      </c>
      <c r="G539" s="240"/>
      <c r="H539" s="242" t="s">
        <v>1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138</v>
      </c>
      <c r="AU539" s="249" t="s">
        <v>85</v>
      </c>
      <c r="AV539" s="13" t="s">
        <v>83</v>
      </c>
      <c r="AW539" s="13" t="s">
        <v>32</v>
      </c>
      <c r="AX539" s="13" t="s">
        <v>76</v>
      </c>
      <c r="AY539" s="249" t="s">
        <v>129</v>
      </c>
    </row>
    <row r="540" s="14" customFormat="1">
      <c r="A540" s="14"/>
      <c r="B540" s="250"/>
      <c r="C540" s="251"/>
      <c r="D540" s="241" t="s">
        <v>138</v>
      </c>
      <c r="E540" s="252" t="s">
        <v>1</v>
      </c>
      <c r="F540" s="253" t="s">
        <v>889</v>
      </c>
      <c r="G540" s="251"/>
      <c r="H540" s="254">
        <v>134</v>
      </c>
      <c r="I540" s="255"/>
      <c r="J540" s="251"/>
      <c r="K540" s="251"/>
      <c r="L540" s="256"/>
      <c r="M540" s="257"/>
      <c r="N540" s="258"/>
      <c r="O540" s="258"/>
      <c r="P540" s="258"/>
      <c r="Q540" s="258"/>
      <c r="R540" s="258"/>
      <c r="S540" s="258"/>
      <c r="T540" s="25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0" t="s">
        <v>138</v>
      </c>
      <c r="AU540" s="260" t="s">
        <v>85</v>
      </c>
      <c r="AV540" s="14" t="s">
        <v>85</v>
      </c>
      <c r="AW540" s="14" t="s">
        <v>32</v>
      </c>
      <c r="AX540" s="14" t="s">
        <v>76</v>
      </c>
      <c r="AY540" s="260" t="s">
        <v>129</v>
      </c>
    </row>
    <row r="541" s="15" customFormat="1">
      <c r="A541" s="15"/>
      <c r="B541" s="261"/>
      <c r="C541" s="262"/>
      <c r="D541" s="241" t="s">
        <v>138</v>
      </c>
      <c r="E541" s="263" t="s">
        <v>1</v>
      </c>
      <c r="F541" s="264" t="s">
        <v>141</v>
      </c>
      <c r="G541" s="262"/>
      <c r="H541" s="265">
        <v>134</v>
      </c>
      <c r="I541" s="266"/>
      <c r="J541" s="262"/>
      <c r="K541" s="262"/>
      <c r="L541" s="267"/>
      <c r="M541" s="268"/>
      <c r="N541" s="269"/>
      <c r="O541" s="269"/>
      <c r="P541" s="269"/>
      <c r="Q541" s="269"/>
      <c r="R541" s="269"/>
      <c r="S541" s="269"/>
      <c r="T541" s="270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1" t="s">
        <v>138</v>
      </c>
      <c r="AU541" s="271" t="s">
        <v>85</v>
      </c>
      <c r="AV541" s="15" t="s">
        <v>136</v>
      </c>
      <c r="AW541" s="15" t="s">
        <v>32</v>
      </c>
      <c r="AX541" s="15" t="s">
        <v>83</v>
      </c>
      <c r="AY541" s="271" t="s">
        <v>129</v>
      </c>
    </row>
    <row r="542" s="2" customFormat="1" ht="16.5" customHeight="1">
      <c r="A542" s="38"/>
      <c r="B542" s="39"/>
      <c r="C542" s="272" t="s">
        <v>890</v>
      </c>
      <c r="D542" s="272" t="s">
        <v>348</v>
      </c>
      <c r="E542" s="273" t="s">
        <v>891</v>
      </c>
      <c r="F542" s="274" t="s">
        <v>892</v>
      </c>
      <c r="G542" s="275" t="s">
        <v>234</v>
      </c>
      <c r="H542" s="276">
        <v>135.34</v>
      </c>
      <c r="I542" s="277"/>
      <c r="J542" s="278">
        <f>ROUND(I542*H542,2)</f>
        <v>0</v>
      </c>
      <c r="K542" s="274" t="s">
        <v>135</v>
      </c>
      <c r="L542" s="279"/>
      <c r="M542" s="280" t="s">
        <v>1</v>
      </c>
      <c r="N542" s="281" t="s">
        <v>41</v>
      </c>
      <c r="O542" s="91"/>
      <c r="P542" s="235">
        <f>O542*H542</f>
        <v>0</v>
      </c>
      <c r="Q542" s="235">
        <v>0.045999999999999999</v>
      </c>
      <c r="R542" s="235">
        <f>Q542*H542</f>
        <v>6.2256400000000003</v>
      </c>
      <c r="S542" s="235">
        <v>0</v>
      </c>
      <c r="T542" s="23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7" t="s">
        <v>171</v>
      </c>
      <c r="AT542" s="237" t="s">
        <v>348</v>
      </c>
      <c r="AU542" s="237" t="s">
        <v>85</v>
      </c>
      <c r="AY542" s="17" t="s">
        <v>129</v>
      </c>
      <c r="BE542" s="238">
        <f>IF(N542="základní",J542,0)</f>
        <v>0</v>
      </c>
      <c r="BF542" s="238">
        <f>IF(N542="snížená",J542,0)</f>
        <v>0</v>
      </c>
      <c r="BG542" s="238">
        <f>IF(N542="zákl. přenesená",J542,0)</f>
        <v>0</v>
      </c>
      <c r="BH542" s="238">
        <f>IF(N542="sníž. přenesená",J542,0)</f>
        <v>0</v>
      </c>
      <c r="BI542" s="238">
        <f>IF(N542="nulová",J542,0)</f>
        <v>0</v>
      </c>
      <c r="BJ542" s="17" t="s">
        <v>83</v>
      </c>
      <c r="BK542" s="238">
        <f>ROUND(I542*H542,2)</f>
        <v>0</v>
      </c>
      <c r="BL542" s="17" t="s">
        <v>136</v>
      </c>
      <c r="BM542" s="237" t="s">
        <v>893</v>
      </c>
    </row>
    <row r="543" s="13" customFormat="1">
      <c r="A543" s="13"/>
      <c r="B543" s="239"/>
      <c r="C543" s="240"/>
      <c r="D543" s="241" t="s">
        <v>138</v>
      </c>
      <c r="E543" s="242" t="s">
        <v>1</v>
      </c>
      <c r="F543" s="243" t="s">
        <v>894</v>
      </c>
      <c r="G543" s="240"/>
      <c r="H543" s="242" t="s">
        <v>1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138</v>
      </c>
      <c r="AU543" s="249" t="s">
        <v>85</v>
      </c>
      <c r="AV543" s="13" t="s">
        <v>83</v>
      </c>
      <c r="AW543" s="13" t="s">
        <v>32</v>
      </c>
      <c r="AX543" s="13" t="s">
        <v>76</v>
      </c>
      <c r="AY543" s="249" t="s">
        <v>129</v>
      </c>
    </row>
    <row r="544" s="14" customFormat="1">
      <c r="A544" s="14"/>
      <c r="B544" s="250"/>
      <c r="C544" s="251"/>
      <c r="D544" s="241" t="s">
        <v>138</v>
      </c>
      <c r="E544" s="252" t="s">
        <v>1</v>
      </c>
      <c r="F544" s="253" t="s">
        <v>895</v>
      </c>
      <c r="G544" s="251"/>
      <c r="H544" s="254">
        <v>135.34</v>
      </c>
      <c r="I544" s="255"/>
      <c r="J544" s="251"/>
      <c r="K544" s="251"/>
      <c r="L544" s="256"/>
      <c r="M544" s="257"/>
      <c r="N544" s="258"/>
      <c r="O544" s="258"/>
      <c r="P544" s="258"/>
      <c r="Q544" s="258"/>
      <c r="R544" s="258"/>
      <c r="S544" s="258"/>
      <c r="T544" s="25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0" t="s">
        <v>138</v>
      </c>
      <c r="AU544" s="260" t="s">
        <v>85</v>
      </c>
      <c r="AV544" s="14" t="s">
        <v>85</v>
      </c>
      <c r="AW544" s="14" t="s">
        <v>32</v>
      </c>
      <c r="AX544" s="14" t="s">
        <v>76</v>
      </c>
      <c r="AY544" s="260" t="s">
        <v>129</v>
      </c>
    </row>
    <row r="545" s="15" customFormat="1">
      <c r="A545" s="15"/>
      <c r="B545" s="261"/>
      <c r="C545" s="262"/>
      <c r="D545" s="241" t="s">
        <v>138</v>
      </c>
      <c r="E545" s="263" t="s">
        <v>1</v>
      </c>
      <c r="F545" s="264" t="s">
        <v>141</v>
      </c>
      <c r="G545" s="262"/>
      <c r="H545" s="265">
        <v>135.34</v>
      </c>
      <c r="I545" s="266"/>
      <c r="J545" s="262"/>
      <c r="K545" s="262"/>
      <c r="L545" s="267"/>
      <c r="M545" s="268"/>
      <c r="N545" s="269"/>
      <c r="O545" s="269"/>
      <c r="P545" s="269"/>
      <c r="Q545" s="269"/>
      <c r="R545" s="269"/>
      <c r="S545" s="269"/>
      <c r="T545" s="27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1" t="s">
        <v>138</v>
      </c>
      <c r="AU545" s="271" t="s">
        <v>85</v>
      </c>
      <c r="AV545" s="15" t="s">
        <v>136</v>
      </c>
      <c r="AW545" s="15" t="s">
        <v>32</v>
      </c>
      <c r="AX545" s="15" t="s">
        <v>83</v>
      </c>
      <c r="AY545" s="271" t="s">
        <v>129</v>
      </c>
    </row>
    <row r="546" s="2" customFormat="1" ht="16.5" customHeight="1">
      <c r="A546" s="38"/>
      <c r="B546" s="39"/>
      <c r="C546" s="226" t="s">
        <v>896</v>
      </c>
      <c r="D546" s="226" t="s">
        <v>131</v>
      </c>
      <c r="E546" s="227" t="s">
        <v>886</v>
      </c>
      <c r="F546" s="228" t="s">
        <v>887</v>
      </c>
      <c r="G546" s="229" t="s">
        <v>234</v>
      </c>
      <c r="H546" s="230">
        <v>17</v>
      </c>
      <c r="I546" s="231"/>
      <c r="J546" s="232">
        <f>ROUND(I546*H546,2)</f>
        <v>0</v>
      </c>
      <c r="K546" s="228" t="s">
        <v>135</v>
      </c>
      <c r="L546" s="44"/>
      <c r="M546" s="233" t="s">
        <v>1</v>
      </c>
      <c r="N546" s="234" t="s">
        <v>41</v>
      </c>
      <c r="O546" s="91"/>
      <c r="P546" s="235">
        <f>O546*H546</f>
        <v>0</v>
      </c>
      <c r="Q546" s="235">
        <v>0.10095</v>
      </c>
      <c r="R546" s="235">
        <f>Q546*H546</f>
        <v>1.7161500000000001</v>
      </c>
      <c r="S546" s="235">
        <v>0</v>
      </c>
      <c r="T546" s="23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37" t="s">
        <v>136</v>
      </c>
      <c r="AT546" s="237" t="s">
        <v>131</v>
      </c>
      <c r="AU546" s="237" t="s">
        <v>85</v>
      </c>
      <c r="AY546" s="17" t="s">
        <v>129</v>
      </c>
      <c r="BE546" s="238">
        <f>IF(N546="základní",J546,0)</f>
        <v>0</v>
      </c>
      <c r="BF546" s="238">
        <f>IF(N546="snížená",J546,0)</f>
        <v>0</v>
      </c>
      <c r="BG546" s="238">
        <f>IF(N546="zákl. přenesená",J546,0)</f>
        <v>0</v>
      </c>
      <c r="BH546" s="238">
        <f>IF(N546="sníž. přenesená",J546,0)</f>
        <v>0</v>
      </c>
      <c r="BI546" s="238">
        <f>IF(N546="nulová",J546,0)</f>
        <v>0</v>
      </c>
      <c r="BJ546" s="17" t="s">
        <v>83</v>
      </c>
      <c r="BK546" s="238">
        <f>ROUND(I546*H546,2)</f>
        <v>0</v>
      </c>
      <c r="BL546" s="17" t="s">
        <v>136</v>
      </c>
      <c r="BM546" s="237" t="s">
        <v>897</v>
      </c>
    </row>
    <row r="547" s="13" customFormat="1">
      <c r="A547" s="13"/>
      <c r="B547" s="239"/>
      <c r="C547" s="240"/>
      <c r="D547" s="241" t="s">
        <v>138</v>
      </c>
      <c r="E547" s="242" t="s">
        <v>1</v>
      </c>
      <c r="F547" s="243" t="s">
        <v>898</v>
      </c>
      <c r="G547" s="240"/>
      <c r="H547" s="242" t="s">
        <v>1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138</v>
      </c>
      <c r="AU547" s="249" t="s">
        <v>85</v>
      </c>
      <c r="AV547" s="13" t="s">
        <v>83</v>
      </c>
      <c r="AW547" s="13" t="s">
        <v>32</v>
      </c>
      <c r="AX547" s="13" t="s">
        <v>76</v>
      </c>
      <c r="AY547" s="249" t="s">
        <v>129</v>
      </c>
    </row>
    <row r="548" s="14" customFormat="1">
      <c r="A548" s="14"/>
      <c r="B548" s="250"/>
      <c r="C548" s="251"/>
      <c r="D548" s="241" t="s">
        <v>138</v>
      </c>
      <c r="E548" s="252" t="s">
        <v>1</v>
      </c>
      <c r="F548" s="253" t="s">
        <v>899</v>
      </c>
      <c r="G548" s="251"/>
      <c r="H548" s="254">
        <v>17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0" t="s">
        <v>138</v>
      </c>
      <c r="AU548" s="260" t="s">
        <v>85</v>
      </c>
      <c r="AV548" s="14" t="s">
        <v>85</v>
      </c>
      <c r="AW548" s="14" t="s">
        <v>32</v>
      </c>
      <c r="AX548" s="14" t="s">
        <v>76</v>
      </c>
      <c r="AY548" s="260" t="s">
        <v>129</v>
      </c>
    </row>
    <row r="549" s="15" customFormat="1">
      <c r="A549" s="15"/>
      <c r="B549" s="261"/>
      <c r="C549" s="262"/>
      <c r="D549" s="241" t="s">
        <v>138</v>
      </c>
      <c r="E549" s="263" t="s">
        <v>1</v>
      </c>
      <c r="F549" s="264" t="s">
        <v>141</v>
      </c>
      <c r="G549" s="262"/>
      <c r="H549" s="265">
        <v>17</v>
      </c>
      <c r="I549" s="266"/>
      <c r="J549" s="262"/>
      <c r="K549" s="262"/>
      <c r="L549" s="267"/>
      <c r="M549" s="268"/>
      <c r="N549" s="269"/>
      <c r="O549" s="269"/>
      <c r="P549" s="269"/>
      <c r="Q549" s="269"/>
      <c r="R549" s="269"/>
      <c r="S549" s="269"/>
      <c r="T549" s="270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1" t="s">
        <v>138</v>
      </c>
      <c r="AU549" s="271" t="s">
        <v>85</v>
      </c>
      <c r="AV549" s="15" t="s">
        <v>136</v>
      </c>
      <c r="AW549" s="15" t="s">
        <v>32</v>
      </c>
      <c r="AX549" s="15" t="s">
        <v>83</v>
      </c>
      <c r="AY549" s="271" t="s">
        <v>129</v>
      </c>
    </row>
    <row r="550" s="2" customFormat="1" ht="16.5" customHeight="1">
      <c r="A550" s="38"/>
      <c r="B550" s="39"/>
      <c r="C550" s="272" t="s">
        <v>900</v>
      </c>
      <c r="D550" s="272" t="s">
        <v>348</v>
      </c>
      <c r="E550" s="273" t="s">
        <v>901</v>
      </c>
      <c r="F550" s="274" t="s">
        <v>902</v>
      </c>
      <c r="G550" s="275" t="s">
        <v>234</v>
      </c>
      <c r="H550" s="276">
        <v>17.170000000000002</v>
      </c>
      <c r="I550" s="277"/>
      <c r="J550" s="278">
        <f>ROUND(I550*H550,2)</f>
        <v>0</v>
      </c>
      <c r="K550" s="274" t="s">
        <v>135</v>
      </c>
      <c r="L550" s="279"/>
      <c r="M550" s="280" t="s">
        <v>1</v>
      </c>
      <c r="N550" s="281" t="s">
        <v>41</v>
      </c>
      <c r="O550" s="91"/>
      <c r="P550" s="235">
        <f>O550*H550</f>
        <v>0</v>
      </c>
      <c r="Q550" s="235">
        <v>0.021999999999999999</v>
      </c>
      <c r="R550" s="235">
        <f>Q550*H550</f>
        <v>0.37774000000000002</v>
      </c>
      <c r="S550" s="235">
        <v>0</v>
      </c>
      <c r="T550" s="23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7" t="s">
        <v>171</v>
      </c>
      <c r="AT550" s="237" t="s">
        <v>348</v>
      </c>
      <c r="AU550" s="237" t="s">
        <v>85</v>
      </c>
      <c r="AY550" s="17" t="s">
        <v>129</v>
      </c>
      <c r="BE550" s="238">
        <f>IF(N550="základní",J550,0)</f>
        <v>0</v>
      </c>
      <c r="BF550" s="238">
        <f>IF(N550="snížená",J550,0)</f>
        <v>0</v>
      </c>
      <c r="BG550" s="238">
        <f>IF(N550="zákl. přenesená",J550,0)</f>
        <v>0</v>
      </c>
      <c r="BH550" s="238">
        <f>IF(N550="sníž. přenesená",J550,0)</f>
        <v>0</v>
      </c>
      <c r="BI550" s="238">
        <f>IF(N550="nulová",J550,0)</f>
        <v>0</v>
      </c>
      <c r="BJ550" s="17" t="s">
        <v>83</v>
      </c>
      <c r="BK550" s="238">
        <f>ROUND(I550*H550,2)</f>
        <v>0</v>
      </c>
      <c r="BL550" s="17" t="s">
        <v>136</v>
      </c>
      <c r="BM550" s="237" t="s">
        <v>903</v>
      </c>
    </row>
    <row r="551" s="13" customFormat="1">
      <c r="A551" s="13"/>
      <c r="B551" s="239"/>
      <c r="C551" s="240"/>
      <c r="D551" s="241" t="s">
        <v>138</v>
      </c>
      <c r="E551" s="242" t="s">
        <v>1</v>
      </c>
      <c r="F551" s="243" t="s">
        <v>904</v>
      </c>
      <c r="G551" s="240"/>
      <c r="H551" s="242" t="s">
        <v>1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9" t="s">
        <v>138</v>
      </c>
      <c r="AU551" s="249" t="s">
        <v>85</v>
      </c>
      <c r="AV551" s="13" t="s">
        <v>83</v>
      </c>
      <c r="AW551" s="13" t="s">
        <v>32</v>
      </c>
      <c r="AX551" s="13" t="s">
        <v>76</v>
      </c>
      <c r="AY551" s="249" t="s">
        <v>129</v>
      </c>
    </row>
    <row r="552" s="14" customFormat="1">
      <c r="A552" s="14"/>
      <c r="B552" s="250"/>
      <c r="C552" s="251"/>
      <c r="D552" s="241" t="s">
        <v>138</v>
      </c>
      <c r="E552" s="252" t="s">
        <v>1</v>
      </c>
      <c r="F552" s="253" t="s">
        <v>905</v>
      </c>
      <c r="G552" s="251"/>
      <c r="H552" s="254">
        <v>17.170000000000002</v>
      </c>
      <c r="I552" s="255"/>
      <c r="J552" s="251"/>
      <c r="K552" s="251"/>
      <c r="L552" s="256"/>
      <c r="M552" s="257"/>
      <c r="N552" s="258"/>
      <c r="O552" s="258"/>
      <c r="P552" s="258"/>
      <c r="Q552" s="258"/>
      <c r="R552" s="258"/>
      <c r="S552" s="258"/>
      <c r="T552" s="25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0" t="s">
        <v>138</v>
      </c>
      <c r="AU552" s="260" t="s">
        <v>85</v>
      </c>
      <c r="AV552" s="14" t="s">
        <v>85</v>
      </c>
      <c r="AW552" s="14" t="s">
        <v>32</v>
      </c>
      <c r="AX552" s="14" t="s">
        <v>76</v>
      </c>
      <c r="AY552" s="260" t="s">
        <v>129</v>
      </c>
    </row>
    <row r="553" s="15" customFormat="1">
      <c r="A553" s="15"/>
      <c r="B553" s="261"/>
      <c r="C553" s="262"/>
      <c r="D553" s="241" t="s">
        <v>138</v>
      </c>
      <c r="E553" s="263" t="s">
        <v>1</v>
      </c>
      <c r="F553" s="264" t="s">
        <v>141</v>
      </c>
      <c r="G553" s="262"/>
      <c r="H553" s="265">
        <v>17.170000000000002</v>
      </c>
      <c r="I553" s="266"/>
      <c r="J553" s="262"/>
      <c r="K553" s="262"/>
      <c r="L553" s="267"/>
      <c r="M553" s="268"/>
      <c r="N553" s="269"/>
      <c r="O553" s="269"/>
      <c r="P553" s="269"/>
      <c r="Q553" s="269"/>
      <c r="R553" s="269"/>
      <c r="S553" s="269"/>
      <c r="T553" s="270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71" t="s">
        <v>138</v>
      </c>
      <c r="AU553" s="271" t="s">
        <v>85</v>
      </c>
      <c r="AV553" s="15" t="s">
        <v>136</v>
      </c>
      <c r="AW553" s="15" t="s">
        <v>32</v>
      </c>
      <c r="AX553" s="15" t="s">
        <v>83</v>
      </c>
      <c r="AY553" s="271" t="s">
        <v>129</v>
      </c>
    </row>
    <row r="554" s="2" customFormat="1" ht="16.5" customHeight="1">
      <c r="A554" s="38"/>
      <c r="B554" s="39"/>
      <c r="C554" s="226" t="s">
        <v>906</v>
      </c>
      <c r="D554" s="226" t="s">
        <v>131</v>
      </c>
      <c r="E554" s="227" t="s">
        <v>907</v>
      </c>
      <c r="F554" s="228" t="s">
        <v>908</v>
      </c>
      <c r="G554" s="229" t="s">
        <v>259</v>
      </c>
      <c r="H554" s="230">
        <v>3</v>
      </c>
      <c r="I554" s="231"/>
      <c r="J554" s="232">
        <f>ROUND(I554*H554,2)</f>
        <v>0</v>
      </c>
      <c r="K554" s="228" t="s">
        <v>135</v>
      </c>
      <c r="L554" s="44"/>
      <c r="M554" s="233" t="s">
        <v>1</v>
      </c>
      <c r="N554" s="234" t="s">
        <v>41</v>
      </c>
      <c r="O554" s="91"/>
      <c r="P554" s="235">
        <f>O554*H554</f>
        <v>0</v>
      </c>
      <c r="Q554" s="235">
        <v>2.2563399999999998</v>
      </c>
      <c r="R554" s="235">
        <f>Q554*H554</f>
        <v>6.7690199999999994</v>
      </c>
      <c r="S554" s="235">
        <v>0</v>
      </c>
      <c r="T554" s="23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37" t="s">
        <v>136</v>
      </c>
      <c r="AT554" s="237" t="s">
        <v>131</v>
      </c>
      <c r="AU554" s="237" t="s">
        <v>85</v>
      </c>
      <c r="AY554" s="17" t="s">
        <v>129</v>
      </c>
      <c r="BE554" s="238">
        <f>IF(N554="základní",J554,0)</f>
        <v>0</v>
      </c>
      <c r="BF554" s="238">
        <f>IF(N554="snížená",J554,0)</f>
        <v>0</v>
      </c>
      <c r="BG554" s="238">
        <f>IF(N554="zákl. přenesená",J554,0)</f>
        <v>0</v>
      </c>
      <c r="BH554" s="238">
        <f>IF(N554="sníž. přenesená",J554,0)</f>
        <v>0</v>
      </c>
      <c r="BI554" s="238">
        <f>IF(N554="nulová",J554,0)</f>
        <v>0</v>
      </c>
      <c r="BJ554" s="17" t="s">
        <v>83</v>
      </c>
      <c r="BK554" s="238">
        <f>ROUND(I554*H554,2)</f>
        <v>0</v>
      </c>
      <c r="BL554" s="17" t="s">
        <v>136</v>
      </c>
      <c r="BM554" s="237" t="s">
        <v>909</v>
      </c>
    </row>
    <row r="555" s="13" customFormat="1">
      <c r="A555" s="13"/>
      <c r="B555" s="239"/>
      <c r="C555" s="240"/>
      <c r="D555" s="241" t="s">
        <v>138</v>
      </c>
      <c r="E555" s="242" t="s">
        <v>1</v>
      </c>
      <c r="F555" s="243" t="s">
        <v>910</v>
      </c>
      <c r="G555" s="240"/>
      <c r="H555" s="242" t="s">
        <v>1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138</v>
      </c>
      <c r="AU555" s="249" t="s">
        <v>85</v>
      </c>
      <c r="AV555" s="13" t="s">
        <v>83</v>
      </c>
      <c r="AW555" s="13" t="s">
        <v>32</v>
      </c>
      <c r="AX555" s="13" t="s">
        <v>76</v>
      </c>
      <c r="AY555" s="249" t="s">
        <v>129</v>
      </c>
    </row>
    <row r="556" s="14" customFormat="1">
      <c r="A556" s="14"/>
      <c r="B556" s="250"/>
      <c r="C556" s="251"/>
      <c r="D556" s="241" t="s">
        <v>138</v>
      </c>
      <c r="E556" s="252" t="s">
        <v>1</v>
      </c>
      <c r="F556" s="253" t="s">
        <v>146</v>
      </c>
      <c r="G556" s="251"/>
      <c r="H556" s="254">
        <v>3</v>
      </c>
      <c r="I556" s="255"/>
      <c r="J556" s="251"/>
      <c r="K556" s="251"/>
      <c r="L556" s="256"/>
      <c r="M556" s="257"/>
      <c r="N556" s="258"/>
      <c r="O556" s="258"/>
      <c r="P556" s="258"/>
      <c r="Q556" s="258"/>
      <c r="R556" s="258"/>
      <c r="S556" s="258"/>
      <c r="T556" s="25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0" t="s">
        <v>138</v>
      </c>
      <c r="AU556" s="260" t="s">
        <v>85</v>
      </c>
      <c r="AV556" s="14" t="s">
        <v>85</v>
      </c>
      <c r="AW556" s="14" t="s">
        <v>32</v>
      </c>
      <c r="AX556" s="14" t="s">
        <v>76</v>
      </c>
      <c r="AY556" s="260" t="s">
        <v>129</v>
      </c>
    </row>
    <row r="557" s="15" customFormat="1">
      <c r="A557" s="15"/>
      <c r="B557" s="261"/>
      <c r="C557" s="262"/>
      <c r="D557" s="241" t="s">
        <v>138</v>
      </c>
      <c r="E557" s="263" t="s">
        <v>1</v>
      </c>
      <c r="F557" s="264" t="s">
        <v>141</v>
      </c>
      <c r="G557" s="262"/>
      <c r="H557" s="265">
        <v>3</v>
      </c>
      <c r="I557" s="266"/>
      <c r="J557" s="262"/>
      <c r="K557" s="262"/>
      <c r="L557" s="267"/>
      <c r="M557" s="268"/>
      <c r="N557" s="269"/>
      <c r="O557" s="269"/>
      <c r="P557" s="269"/>
      <c r="Q557" s="269"/>
      <c r="R557" s="269"/>
      <c r="S557" s="269"/>
      <c r="T557" s="270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1" t="s">
        <v>138</v>
      </c>
      <c r="AU557" s="271" t="s">
        <v>85</v>
      </c>
      <c r="AV557" s="15" t="s">
        <v>136</v>
      </c>
      <c r="AW557" s="15" t="s">
        <v>32</v>
      </c>
      <c r="AX557" s="15" t="s">
        <v>83</v>
      </c>
      <c r="AY557" s="271" t="s">
        <v>129</v>
      </c>
    </row>
    <row r="558" s="2" customFormat="1" ht="16.5" customHeight="1">
      <c r="A558" s="38"/>
      <c r="B558" s="39"/>
      <c r="C558" s="226" t="s">
        <v>911</v>
      </c>
      <c r="D558" s="226" t="s">
        <v>131</v>
      </c>
      <c r="E558" s="227" t="s">
        <v>912</v>
      </c>
      <c r="F558" s="228" t="s">
        <v>913</v>
      </c>
      <c r="G558" s="229" t="s">
        <v>234</v>
      </c>
      <c r="H558" s="230">
        <v>52</v>
      </c>
      <c r="I558" s="231"/>
      <c r="J558" s="232">
        <f>ROUND(I558*H558,2)</f>
        <v>0</v>
      </c>
      <c r="K558" s="228" t="s">
        <v>135</v>
      </c>
      <c r="L558" s="44"/>
      <c r="M558" s="233" t="s">
        <v>1</v>
      </c>
      <c r="N558" s="234" t="s">
        <v>41</v>
      </c>
      <c r="O558" s="91"/>
      <c r="P558" s="235">
        <f>O558*H558</f>
        <v>0</v>
      </c>
      <c r="Q558" s="235">
        <v>0.00034000000000000002</v>
      </c>
      <c r="R558" s="235">
        <f>Q558*H558</f>
        <v>0.017680000000000001</v>
      </c>
      <c r="S558" s="235">
        <v>0</v>
      </c>
      <c r="T558" s="23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37" t="s">
        <v>136</v>
      </c>
      <c r="AT558" s="237" t="s">
        <v>131</v>
      </c>
      <c r="AU558" s="237" t="s">
        <v>85</v>
      </c>
      <c r="AY558" s="17" t="s">
        <v>129</v>
      </c>
      <c r="BE558" s="238">
        <f>IF(N558="základní",J558,0)</f>
        <v>0</v>
      </c>
      <c r="BF558" s="238">
        <f>IF(N558="snížená",J558,0)</f>
        <v>0</v>
      </c>
      <c r="BG558" s="238">
        <f>IF(N558="zákl. přenesená",J558,0)</f>
        <v>0</v>
      </c>
      <c r="BH558" s="238">
        <f>IF(N558="sníž. přenesená",J558,0)</f>
        <v>0</v>
      </c>
      <c r="BI558" s="238">
        <f>IF(N558="nulová",J558,0)</f>
        <v>0</v>
      </c>
      <c r="BJ558" s="17" t="s">
        <v>83</v>
      </c>
      <c r="BK558" s="238">
        <f>ROUND(I558*H558,2)</f>
        <v>0</v>
      </c>
      <c r="BL558" s="17" t="s">
        <v>136</v>
      </c>
      <c r="BM558" s="237" t="s">
        <v>914</v>
      </c>
    </row>
    <row r="559" s="13" customFormat="1">
      <c r="A559" s="13"/>
      <c r="B559" s="239"/>
      <c r="C559" s="240"/>
      <c r="D559" s="241" t="s">
        <v>138</v>
      </c>
      <c r="E559" s="242" t="s">
        <v>1</v>
      </c>
      <c r="F559" s="243" t="s">
        <v>915</v>
      </c>
      <c r="G559" s="240"/>
      <c r="H559" s="242" t="s">
        <v>1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138</v>
      </c>
      <c r="AU559" s="249" t="s">
        <v>85</v>
      </c>
      <c r="AV559" s="13" t="s">
        <v>83</v>
      </c>
      <c r="AW559" s="13" t="s">
        <v>32</v>
      </c>
      <c r="AX559" s="13" t="s">
        <v>76</v>
      </c>
      <c r="AY559" s="249" t="s">
        <v>129</v>
      </c>
    </row>
    <row r="560" s="14" customFormat="1">
      <c r="A560" s="14"/>
      <c r="B560" s="250"/>
      <c r="C560" s="251"/>
      <c r="D560" s="241" t="s">
        <v>138</v>
      </c>
      <c r="E560" s="252" t="s">
        <v>1</v>
      </c>
      <c r="F560" s="253" t="s">
        <v>392</v>
      </c>
      <c r="G560" s="251"/>
      <c r="H560" s="254">
        <v>52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0" t="s">
        <v>138</v>
      </c>
      <c r="AU560" s="260" t="s">
        <v>85</v>
      </c>
      <c r="AV560" s="14" t="s">
        <v>85</v>
      </c>
      <c r="AW560" s="14" t="s">
        <v>32</v>
      </c>
      <c r="AX560" s="14" t="s">
        <v>76</v>
      </c>
      <c r="AY560" s="260" t="s">
        <v>129</v>
      </c>
    </row>
    <row r="561" s="15" customFormat="1">
      <c r="A561" s="15"/>
      <c r="B561" s="261"/>
      <c r="C561" s="262"/>
      <c r="D561" s="241" t="s">
        <v>138</v>
      </c>
      <c r="E561" s="263" t="s">
        <v>1</v>
      </c>
      <c r="F561" s="264" t="s">
        <v>141</v>
      </c>
      <c r="G561" s="262"/>
      <c r="H561" s="265">
        <v>52</v>
      </c>
      <c r="I561" s="266"/>
      <c r="J561" s="262"/>
      <c r="K561" s="262"/>
      <c r="L561" s="267"/>
      <c r="M561" s="268"/>
      <c r="N561" s="269"/>
      <c r="O561" s="269"/>
      <c r="P561" s="269"/>
      <c r="Q561" s="269"/>
      <c r="R561" s="269"/>
      <c r="S561" s="269"/>
      <c r="T561" s="270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1" t="s">
        <v>138</v>
      </c>
      <c r="AU561" s="271" t="s">
        <v>85</v>
      </c>
      <c r="AV561" s="15" t="s">
        <v>136</v>
      </c>
      <c r="AW561" s="15" t="s">
        <v>32</v>
      </c>
      <c r="AX561" s="15" t="s">
        <v>83</v>
      </c>
      <c r="AY561" s="271" t="s">
        <v>129</v>
      </c>
    </row>
    <row r="562" s="2" customFormat="1" ht="21.75" customHeight="1">
      <c r="A562" s="38"/>
      <c r="B562" s="39"/>
      <c r="C562" s="226" t="s">
        <v>916</v>
      </c>
      <c r="D562" s="226" t="s">
        <v>131</v>
      </c>
      <c r="E562" s="227" t="s">
        <v>917</v>
      </c>
      <c r="F562" s="228" t="s">
        <v>918</v>
      </c>
      <c r="G562" s="229" t="s">
        <v>149</v>
      </c>
      <c r="H562" s="230">
        <v>682</v>
      </c>
      <c r="I562" s="231"/>
      <c r="J562" s="232">
        <f>ROUND(I562*H562,2)</f>
        <v>0</v>
      </c>
      <c r="K562" s="228" t="s">
        <v>135</v>
      </c>
      <c r="L562" s="44"/>
      <c r="M562" s="233" t="s">
        <v>1</v>
      </c>
      <c r="N562" s="234" t="s">
        <v>41</v>
      </c>
      <c r="O562" s="91"/>
      <c r="P562" s="235">
        <f>O562*H562</f>
        <v>0</v>
      </c>
      <c r="Q562" s="235">
        <v>0.00036000000000000002</v>
      </c>
      <c r="R562" s="235">
        <f>Q562*H562</f>
        <v>0.24552000000000002</v>
      </c>
      <c r="S562" s="235">
        <v>0</v>
      </c>
      <c r="T562" s="23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7" t="s">
        <v>136</v>
      </c>
      <c r="AT562" s="237" t="s">
        <v>131</v>
      </c>
      <c r="AU562" s="237" t="s">
        <v>85</v>
      </c>
      <c r="AY562" s="17" t="s">
        <v>129</v>
      </c>
      <c r="BE562" s="238">
        <f>IF(N562="základní",J562,0)</f>
        <v>0</v>
      </c>
      <c r="BF562" s="238">
        <f>IF(N562="snížená",J562,0)</f>
        <v>0</v>
      </c>
      <c r="BG562" s="238">
        <f>IF(N562="zákl. přenesená",J562,0)</f>
        <v>0</v>
      </c>
      <c r="BH562" s="238">
        <f>IF(N562="sníž. přenesená",J562,0)</f>
        <v>0</v>
      </c>
      <c r="BI562" s="238">
        <f>IF(N562="nulová",J562,0)</f>
        <v>0</v>
      </c>
      <c r="BJ562" s="17" t="s">
        <v>83</v>
      </c>
      <c r="BK562" s="238">
        <f>ROUND(I562*H562,2)</f>
        <v>0</v>
      </c>
      <c r="BL562" s="17" t="s">
        <v>136</v>
      </c>
      <c r="BM562" s="237" t="s">
        <v>919</v>
      </c>
    </row>
    <row r="563" s="13" customFormat="1">
      <c r="A563" s="13"/>
      <c r="B563" s="239"/>
      <c r="C563" s="240"/>
      <c r="D563" s="241" t="s">
        <v>138</v>
      </c>
      <c r="E563" s="242" t="s">
        <v>1</v>
      </c>
      <c r="F563" s="243" t="s">
        <v>920</v>
      </c>
      <c r="G563" s="240"/>
      <c r="H563" s="242" t="s">
        <v>1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138</v>
      </c>
      <c r="AU563" s="249" t="s">
        <v>85</v>
      </c>
      <c r="AV563" s="13" t="s">
        <v>83</v>
      </c>
      <c r="AW563" s="13" t="s">
        <v>32</v>
      </c>
      <c r="AX563" s="13" t="s">
        <v>76</v>
      </c>
      <c r="AY563" s="249" t="s">
        <v>129</v>
      </c>
    </row>
    <row r="564" s="14" customFormat="1">
      <c r="A564" s="14"/>
      <c r="B564" s="250"/>
      <c r="C564" s="251"/>
      <c r="D564" s="241" t="s">
        <v>138</v>
      </c>
      <c r="E564" s="252" t="s">
        <v>1</v>
      </c>
      <c r="F564" s="253" t="s">
        <v>921</v>
      </c>
      <c r="G564" s="251"/>
      <c r="H564" s="254">
        <v>682</v>
      </c>
      <c r="I564" s="255"/>
      <c r="J564" s="251"/>
      <c r="K564" s="251"/>
      <c r="L564" s="256"/>
      <c r="M564" s="257"/>
      <c r="N564" s="258"/>
      <c r="O564" s="258"/>
      <c r="P564" s="258"/>
      <c r="Q564" s="258"/>
      <c r="R564" s="258"/>
      <c r="S564" s="258"/>
      <c r="T564" s="25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0" t="s">
        <v>138</v>
      </c>
      <c r="AU564" s="260" t="s">
        <v>85</v>
      </c>
      <c r="AV564" s="14" t="s">
        <v>85</v>
      </c>
      <c r="AW564" s="14" t="s">
        <v>32</v>
      </c>
      <c r="AX564" s="14" t="s">
        <v>76</v>
      </c>
      <c r="AY564" s="260" t="s">
        <v>129</v>
      </c>
    </row>
    <row r="565" s="15" customFormat="1">
      <c r="A565" s="15"/>
      <c r="B565" s="261"/>
      <c r="C565" s="262"/>
      <c r="D565" s="241" t="s">
        <v>138</v>
      </c>
      <c r="E565" s="263" t="s">
        <v>1</v>
      </c>
      <c r="F565" s="264" t="s">
        <v>141</v>
      </c>
      <c r="G565" s="262"/>
      <c r="H565" s="265">
        <v>682</v>
      </c>
      <c r="I565" s="266"/>
      <c r="J565" s="262"/>
      <c r="K565" s="262"/>
      <c r="L565" s="267"/>
      <c r="M565" s="268"/>
      <c r="N565" s="269"/>
      <c r="O565" s="269"/>
      <c r="P565" s="269"/>
      <c r="Q565" s="269"/>
      <c r="R565" s="269"/>
      <c r="S565" s="269"/>
      <c r="T565" s="270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1" t="s">
        <v>138</v>
      </c>
      <c r="AU565" s="271" t="s">
        <v>85</v>
      </c>
      <c r="AV565" s="15" t="s">
        <v>136</v>
      </c>
      <c r="AW565" s="15" t="s">
        <v>32</v>
      </c>
      <c r="AX565" s="15" t="s">
        <v>83</v>
      </c>
      <c r="AY565" s="271" t="s">
        <v>129</v>
      </c>
    </row>
    <row r="566" s="2" customFormat="1" ht="21.75" customHeight="1">
      <c r="A566" s="38"/>
      <c r="B566" s="39"/>
      <c r="C566" s="226" t="s">
        <v>922</v>
      </c>
      <c r="D566" s="226" t="s">
        <v>131</v>
      </c>
      <c r="E566" s="227" t="s">
        <v>917</v>
      </c>
      <c r="F566" s="228" t="s">
        <v>918</v>
      </c>
      <c r="G566" s="229" t="s">
        <v>149</v>
      </c>
      <c r="H566" s="230">
        <v>304</v>
      </c>
      <c r="I566" s="231"/>
      <c r="J566" s="232">
        <f>ROUND(I566*H566,2)</f>
        <v>0</v>
      </c>
      <c r="K566" s="228" t="s">
        <v>135</v>
      </c>
      <c r="L566" s="44"/>
      <c r="M566" s="233" t="s">
        <v>1</v>
      </c>
      <c r="N566" s="234" t="s">
        <v>41</v>
      </c>
      <c r="O566" s="91"/>
      <c r="P566" s="235">
        <f>O566*H566</f>
        <v>0</v>
      </c>
      <c r="Q566" s="235">
        <v>0.00036000000000000002</v>
      </c>
      <c r="R566" s="235">
        <f>Q566*H566</f>
        <v>0.10944000000000001</v>
      </c>
      <c r="S566" s="235">
        <v>0</v>
      </c>
      <c r="T566" s="23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37" t="s">
        <v>136</v>
      </c>
      <c r="AT566" s="237" t="s">
        <v>131</v>
      </c>
      <c r="AU566" s="237" t="s">
        <v>85</v>
      </c>
      <c r="AY566" s="17" t="s">
        <v>129</v>
      </c>
      <c r="BE566" s="238">
        <f>IF(N566="základní",J566,0)</f>
        <v>0</v>
      </c>
      <c r="BF566" s="238">
        <f>IF(N566="snížená",J566,0)</f>
        <v>0</v>
      </c>
      <c r="BG566" s="238">
        <f>IF(N566="zákl. přenesená",J566,0)</f>
        <v>0</v>
      </c>
      <c r="BH566" s="238">
        <f>IF(N566="sníž. přenesená",J566,0)</f>
        <v>0</v>
      </c>
      <c r="BI566" s="238">
        <f>IF(N566="nulová",J566,0)</f>
        <v>0</v>
      </c>
      <c r="BJ566" s="17" t="s">
        <v>83</v>
      </c>
      <c r="BK566" s="238">
        <f>ROUND(I566*H566,2)</f>
        <v>0</v>
      </c>
      <c r="BL566" s="17" t="s">
        <v>136</v>
      </c>
      <c r="BM566" s="237" t="s">
        <v>923</v>
      </c>
    </row>
    <row r="567" s="13" customFormat="1">
      <c r="A567" s="13"/>
      <c r="B567" s="239"/>
      <c r="C567" s="240"/>
      <c r="D567" s="241" t="s">
        <v>138</v>
      </c>
      <c r="E567" s="242" t="s">
        <v>1</v>
      </c>
      <c r="F567" s="243" t="s">
        <v>924</v>
      </c>
      <c r="G567" s="240"/>
      <c r="H567" s="242" t="s">
        <v>1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138</v>
      </c>
      <c r="AU567" s="249" t="s">
        <v>85</v>
      </c>
      <c r="AV567" s="13" t="s">
        <v>83</v>
      </c>
      <c r="AW567" s="13" t="s">
        <v>32</v>
      </c>
      <c r="AX567" s="13" t="s">
        <v>76</v>
      </c>
      <c r="AY567" s="249" t="s">
        <v>129</v>
      </c>
    </row>
    <row r="568" s="14" customFormat="1">
      <c r="A568" s="14"/>
      <c r="B568" s="250"/>
      <c r="C568" s="251"/>
      <c r="D568" s="241" t="s">
        <v>138</v>
      </c>
      <c r="E568" s="252" t="s">
        <v>1</v>
      </c>
      <c r="F568" s="253" t="s">
        <v>925</v>
      </c>
      <c r="G568" s="251"/>
      <c r="H568" s="254">
        <v>304</v>
      </c>
      <c r="I568" s="255"/>
      <c r="J568" s="251"/>
      <c r="K568" s="251"/>
      <c r="L568" s="256"/>
      <c r="M568" s="257"/>
      <c r="N568" s="258"/>
      <c r="O568" s="258"/>
      <c r="P568" s="258"/>
      <c r="Q568" s="258"/>
      <c r="R568" s="258"/>
      <c r="S568" s="258"/>
      <c r="T568" s="25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0" t="s">
        <v>138</v>
      </c>
      <c r="AU568" s="260" t="s">
        <v>85</v>
      </c>
      <c r="AV568" s="14" t="s">
        <v>85</v>
      </c>
      <c r="AW568" s="14" t="s">
        <v>32</v>
      </c>
      <c r="AX568" s="14" t="s">
        <v>76</v>
      </c>
      <c r="AY568" s="260" t="s">
        <v>129</v>
      </c>
    </row>
    <row r="569" s="15" customFormat="1">
      <c r="A569" s="15"/>
      <c r="B569" s="261"/>
      <c r="C569" s="262"/>
      <c r="D569" s="241" t="s">
        <v>138</v>
      </c>
      <c r="E569" s="263" t="s">
        <v>1</v>
      </c>
      <c r="F569" s="264" t="s">
        <v>141</v>
      </c>
      <c r="G569" s="262"/>
      <c r="H569" s="265">
        <v>304</v>
      </c>
      <c r="I569" s="266"/>
      <c r="J569" s="262"/>
      <c r="K569" s="262"/>
      <c r="L569" s="267"/>
      <c r="M569" s="268"/>
      <c r="N569" s="269"/>
      <c r="O569" s="269"/>
      <c r="P569" s="269"/>
      <c r="Q569" s="269"/>
      <c r="R569" s="269"/>
      <c r="S569" s="269"/>
      <c r="T569" s="270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1" t="s">
        <v>138</v>
      </c>
      <c r="AU569" s="271" t="s">
        <v>85</v>
      </c>
      <c r="AV569" s="15" t="s">
        <v>136</v>
      </c>
      <c r="AW569" s="15" t="s">
        <v>32</v>
      </c>
      <c r="AX569" s="15" t="s">
        <v>83</v>
      </c>
      <c r="AY569" s="271" t="s">
        <v>129</v>
      </c>
    </row>
    <row r="570" s="2" customFormat="1" ht="21.75" customHeight="1">
      <c r="A570" s="38"/>
      <c r="B570" s="39"/>
      <c r="C570" s="226" t="s">
        <v>926</v>
      </c>
      <c r="D570" s="226" t="s">
        <v>131</v>
      </c>
      <c r="E570" s="227" t="s">
        <v>927</v>
      </c>
      <c r="F570" s="228" t="s">
        <v>928</v>
      </c>
      <c r="G570" s="229" t="s">
        <v>134</v>
      </c>
      <c r="H570" s="230">
        <v>25</v>
      </c>
      <c r="I570" s="231"/>
      <c r="J570" s="232">
        <f>ROUND(I570*H570,2)</f>
        <v>0</v>
      </c>
      <c r="K570" s="228" t="s">
        <v>135</v>
      </c>
      <c r="L570" s="44"/>
      <c r="M570" s="233" t="s">
        <v>1</v>
      </c>
      <c r="N570" s="234" t="s">
        <v>41</v>
      </c>
      <c r="O570" s="91"/>
      <c r="P570" s="235">
        <f>O570*H570</f>
        <v>0</v>
      </c>
      <c r="Q570" s="235">
        <v>1.61679</v>
      </c>
      <c r="R570" s="235">
        <f>Q570*H570</f>
        <v>40.419750000000001</v>
      </c>
      <c r="S570" s="235">
        <v>0</v>
      </c>
      <c r="T570" s="23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7" t="s">
        <v>136</v>
      </c>
      <c r="AT570" s="237" t="s">
        <v>131</v>
      </c>
      <c r="AU570" s="237" t="s">
        <v>85</v>
      </c>
      <c r="AY570" s="17" t="s">
        <v>129</v>
      </c>
      <c r="BE570" s="238">
        <f>IF(N570="základní",J570,0)</f>
        <v>0</v>
      </c>
      <c r="BF570" s="238">
        <f>IF(N570="snížená",J570,0)</f>
        <v>0</v>
      </c>
      <c r="BG570" s="238">
        <f>IF(N570="zákl. přenesená",J570,0)</f>
        <v>0</v>
      </c>
      <c r="BH570" s="238">
        <f>IF(N570="sníž. přenesená",J570,0)</f>
        <v>0</v>
      </c>
      <c r="BI570" s="238">
        <f>IF(N570="nulová",J570,0)</f>
        <v>0</v>
      </c>
      <c r="BJ570" s="17" t="s">
        <v>83</v>
      </c>
      <c r="BK570" s="238">
        <f>ROUND(I570*H570,2)</f>
        <v>0</v>
      </c>
      <c r="BL570" s="17" t="s">
        <v>136</v>
      </c>
      <c r="BM570" s="237" t="s">
        <v>929</v>
      </c>
    </row>
    <row r="571" s="13" customFormat="1">
      <c r="A571" s="13"/>
      <c r="B571" s="239"/>
      <c r="C571" s="240"/>
      <c r="D571" s="241" t="s">
        <v>138</v>
      </c>
      <c r="E571" s="242" t="s">
        <v>1</v>
      </c>
      <c r="F571" s="243" t="s">
        <v>930</v>
      </c>
      <c r="G571" s="240"/>
      <c r="H571" s="242" t="s">
        <v>1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138</v>
      </c>
      <c r="AU571" s="249" t="s">
        <v>85</v>
      </c>
      <c r="AV571" s="13" t="s">
        <v>83</v>
      </c>
      <c r="AW571" s="13" t="s">
        <v>32</v>
      </c>
      <c r="AX571" s="13" t="s">
        <v>76</v>
      </c>
      <c r="AY571" s="249" t="s">
        <v>129</v>
      </c>
    </row>
    <row r="572" s="14" customFormat="1">
      <c r="A572" s="14"/>
      <c r="B572" s="250"/>
      <c r="C572" s="251"/>
      <c r="D572" s="241" t="s">
        <v>138</v>
      </c>
      <c r="E572" s="252" t="s">
        <v>1</v>
      </c>
      <c r="F572" s="253" t="s">
        <v>931</v>
      </c>
      <c r="G572" s="251"/>
      <c r="H572" s="254">
        <v>25</v>
      </c>
      <c r="I572" s="255"/>
      <c r="J572" s="251"/>
      <c r="K572" s="251"/>
      <c r="L572" s="256"/>
      <c r="M572" s="257"/>
      <c r="N572" s="258"/>
      <c r="O572" s="258"/>
      <c r="P572" s="258"/>
      <c r="Q572" s="258"/>
      <c r="R572" s="258"/>
      <c r="S572" s="258"/>
      <c r="T572" s="25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0" t="s">
        <v>138</v>
      </c>
      <c r="AU572" s="260" t="s">
        <v>85</v>
      </c>
      <c r="AV572" s="14" t="s">
        <v>85</v>
      </c>
      <c r="AW572" s="14" t="s">
        <v>32</v>
      </c>
      <c r="AX572" s="14" t="s">
        <v>76</v>
      </c>
      <c r="AY572" s="260" t="s">
        <v>129</v>
      </c>
    </row>
    <row r="573" s="15" customFormat="1">
      <c r="A573" s="15"/>
      <c r="B573" s="261"/>
      <c r="C573" s="262"/>
      <c r="D573" s="241" t="s">
        <v>138</v>
      </c>
      <c r="E573" s="263" t="s">
        <v>1</v>
      </c>
      <c r="F573" s="264" t="s">
        <v>141</v>
      </c>
      <c r="G573" s="262"/>
      <c r="H573" s="265">
        <v>25</v>
      </c>
      <c r="I573" s="266"/>
      <c r="J573" s="262"/>
      <c r="K573" s="262"/>
      <c r="L573" s="267"/>
      <c r="M573" s="268"/>
      <c r="N573" s="269"/>
      <c r="O573" s="269"/>
      <c r="P573" s="269"/>
      <c r="Q573" s="269"/>
      <c r="R573" s="269"/>
      <c r="S573" s="269"/>
      <c r="T573" s="27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1" t="s">
        <v>138</v>
      </c>
      <c r="AU573" s="271" t="s">
        <v>85</v>
      </c>
      <c r="AV573" s="15" t="s">
        <v>136</v>
      </c>
      <c r="AW573" s="15" t="s">
        <v>32</v>
      </c>
      <c r="AX573" s="15" t="s">
        <v>83</v>
      </c>
      <c r="AY573" s="271" t="s">
        <v>129</v>
      </c>
    </row>
    <row r="574" s="2" customFormat="1" ht="16.5" customHeight="1">
      <c r="A574" s="38"/>
      <c r="B574" s="39"/>
      <c r="C574" s="226" t="s">
        <v>932</v>
      </c>
      <c r="D574" s="226" t="s">
        <v>131</v>
      </c>
      <c r="E574" s="227" t="s">
        <v>933</v>
      </c>
      <c r="F574" s="228" t="s">
        <v>934</v>
      </c>
      <c r="G574" s="229" t="s">
        <v>149</v>
      </c>
      <c r="H574" s="230">
        <v>8</v>
      </c>
      <c r="I574" s="231"/>
      <c r="J574" s="232">
        <f>ROUND(I574*H574,2)</f>
        <v>0</v>
      </c>
      <c r="K574" s="228" t="s">
        <v>135</v>
      </c>
      <c r="L574" s="44"/>
      <c r="M574" s="233" t="s">
        <v>1</v>
      </c>
      <c r="N574" s="234" t="s">
        <v>41</v>
      </c>
      <c r="O574" s="91"/>
      <c r="P574" s="235">
        <f>O574*H574</f>
        <v>0</v>
      </c>
      <c r="Q574" s="235">
        <v>0</v>
      </c>
      <c r="R574" s="235">
        <f>Q574*H574</f>
        <v>0</v>
      </c>
      <c r="S574" s="235">
        <v>0.01</v>
      </c>
      <c r="T574" s="236">
        <f>S574*H574</f>
        <v>0.080000000000000002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37" t="s">
        <v>136</v>
      </c>
      <c r="AT574" s="237" t="s">
        <v>131</v>
      </c>
      <c r="AU574" s="237" t="s">
        <v>85</v>
      </c>
      <c r="AY574" s="17" t="s">
        <v>129</v>
      </c>
      <c r="BE574" s="238">
        <f>IF(N574="základní",J574,0)</f>
        <v>0</v>
      </c>
      <c r="BF574" s="238">
        <f>IF(N574="snížená",J574,0)</f>
        <v>0</v>
      </c>
      <c r="BG574" s="238">
        <f>IF(N574="zákl. přenesená",J574,0)</f>
        <v>0</v>
      </c>
      <c r="BH574" s="238">
        <f>IF(N574="sníž. přenesená",J574,0)</f>
        <v>0</v>
      </c>
      <c r="BI574" s="238">
        <f>IF(N574="nulová",J574,0)</f>
        <v>0</v>
      </c>
      <c r="BJ574" s="17" t="s">
        <v>83</v>
      </c>
      <c r="BK574" s="238">
        <f>ROUND(I574*H574,2)</f>
        <v>0</v>
      </c>
      <c r="BL574" s="17" t="s">
        <v>136</v>
      </c>
      <c r="BM574" s="237" t="s">
        <v>935</v>
      </c>
    </row>
    <row r="575" s="13" customFormat="1">
      <c r="A575" s="13"/>
      <c r="B575" s="239"/>
      <c r="C575" s="240"/>
      <c r="D575" s="241" t="s">
        <v>138</v>
      </c>
      <c r="E575" s="242" t="s">
        <v>1</v>
      </c>
      <c r="F575" s="243" t="s">
        <v>936</v>
      </c>
      <c r="G575" s="240"/>
      <c r="H575" s="242" t="s">
        <v>1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138</v>
      </c>
      <c r="AU575" s="249" t="s">
        <v>85</v>
      </c>
      <c r="AV575" s="13" t="s">
        <v>83</v>
      </c>
      <c r="AW575" s="13" t="s">
        <v>32</v>
      </c>
      <c r="AX575" s="13" t="s">
        <v>76</v>
      </c>
      <c r="AY575" s="249" t="s">
        <v>129</v>
      </c>
    </row>
    <row r="576" s="14" customFormat="1">
      <c r="A576" s="14"/>
      <c r="B576" s="250"/>
      <c r="C576" s="251"/>
      <c r="D576" s="241" t="s">
        <v>138</v>
      </c>
      <c r="E576" s="252" t="s">
        <v>1</v>
      </c>
      <c r="F576" s="253" t="s">
        <v>231</v>
      </c>
      <c r="G576" s="251"/>
      <c r="H576" s="254">
        <v>8</v>
      </c>
      <c r="I576" s="255"/>
      <c r="J576" s="251"/>
      <c r="K576" s="251"/>
      <c r="L576" s="256"/>
      <c r="M576" s="257"/>
      <c r="N576" s="258"/>
      <c r="O576" s="258"/>
      <c r="P576" s="258"/>
      <c r="Q576" s="258"/>
      <c r="R576" s="258"/>
      <c r="S576" s="258"/>
      <c r="T576" s="25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0" t="s">
        <v>138</v>
      </c>
      <c r="AU576" s="260" t="s">
        <v>85</v>
      </c>
      <c r="AV576" s="14" t="s">
        <v>85</v>
      </c>
      <c r="AW576" s="14" t="s">
        <v>32</v>
      </c>
      <c r="AX576" s="14" t="s">
        <v>76</v>
      </c>
      <c r="AY576" s="260" t="s">
        <v>129</v>
      </c>
    </row>
    <row r="577" s="15" customFormat="1">
      <c r="A577" s="15"/>
      <c r="B577" s="261"/>
      <c r="C577" s="262"/>
      <c r="D577" s="241" t="s">
        <v>138</v>
      </c>
      <c r="E577" s="263" t="s">
        <v>1</v>
      </c>
      <c r="F577" s="264" t="s">
        <v>141</v>
      </c>
      <c r="G577" s="262"/>
      <c r="H577" s="265">
        <v>8</v>
      </c>
      <c r="I577" s="266"/>
      <c r="J577" s="262"/>
      <c r="K577" s="262"/>
      <c r="L577" s="267"/>
      <c r="M577" s="268"/>
      <c r="N577" s="269"/>
      <c r="O577" s="269"/>
      <c r="P577" s="269"/>
      <c r="Q577" s="269"/>
      <c r="R577" s="269"/>
      <c r="S577" s="269"/>
      <c r="T577" s="270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1" t="s">
        <v>138</v>
      </c>
      <c r="AU577" s="271" t="s">
        <v>85</v>
      </c>
      <c r="AV577" s="15" t="s">
        <v>136</v>
      </c>
      <c r="AW577" s="15" t="s">
        <v>32</v>
      </c>
      <c r="AX577" s="15" t="s">
        <v>83</v>
      </c>
      <c r="AY577" s="271" t="s">
        <v>129</v>
      </c>
    </row>
    <row r="578" s="2" customFormat="1" ht="16.5" customHeight="1">
      <c r="A578" s="38"/>
      <c r="B578" s="39"/>
      <c r="C578" s="226" t="s">
        <v>937</v>
      </c>
      <c r="D578" s="226" t="s">
        <v>131</v>
      </c>
      <c r="E578" s="227" t="s">
        <v>933</v>
      </c>
      <c r="F578" s="228" t="s">
        <v>934</v>
      </c>
      <c r="G578" s="229" t="s">
        <v>149</v>
      </c>
      <c r="H578" s="230">
        <v>13</v>
      </c>
      <c r="I578" s="231"/>
      <c r="J578" s="232">
        <f>ROUND(I578*H578,2)</f>
        <v>0</v>
      </c>
      <c r="K578" s="228" t="s">
        <v>135</v>
      </c>
      <c r="L578" s="44"/>
      <c r="M578" s="233" t="s">
        <v>1</v>
      </c>
      <c r="N578" s="234" t="s">
        <v>41</v>
      </c>
      <c r="O578" s="91"/>
      <c r="P578" s="235">
        <f>O578*H578</f>
        <v>0</v>
      </c>
      <c r="Q578" s="235">
        <v>0</v>
      </c>
      <c r="R578" s="235">
        <f>Q578*H578</f>
        <v>0</v>
      </c>
      <c r="S578" s="235">
        <v>0.01</v>
      </c>
      <c r="T578" s="236">
        <f>S578*H578</f>
        <v>0.13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37" t="s">
        <v>136</v>
      </c>
      <c r="AT578" s="237" t="s">
        <v>131</v>
      </c>
      <c r="AU578" s="237" t="s">
        <v>85</v>
      </c>
      <c r="AY578" s="17" t="s">
        <v>129</v>
      </c>
      <c r="BE578" s="238">
        <f>IF(N578="základní",J578,0)</f>
        <v>0</v>
      </c>
      <c r="BF578" s="238">
        <f>IF(N578="snížená",J578,0)</f>
        <v>0</v>
      </c>
      <c r="BG578" s="238">
        <f>IF(N578="zákl. přenesená",J578,0)</f>
        <v>0</v>
      </c>
      <c r="BH578" s="238">
        <f>IF(N578="sníž. přenesená",J578,0)</f>
        <v>0</v>
      </c>
      <c r="BI578" s="238">
        <f>IF(N578="nulová",J578,0)</f>
        <v>0</v>
      </c>
      <c r="BJ578" s="17" t="s">
        <v>83</v>
      </c>
      <c r="BK578" s="238">
        <f>ROUND(I578*H578,2)</f>
        <v>0</v>
      </c>
      <c r="BL578" s="17" t="s">
        <v>136</v>
      </c>
      <c r="BM578" s="237" t="s">
        <v>938</v>
      </c>
    </row>
    <row r="579" s="13" customFormat="1">
      <c r="A579" s="13"/>
      <c r="B579" s="239"/>
      <c r="C579" s="240"/>
      <c r="D579" s="241" t="s">
        <v>138</v>
      </c>
      <c r="E579" s="242" t="s">
        <v>1</v>
      </c>
      <c r="F579" s="243" t="s">
        <v>939</v>
      </c>
      <c r="G579" s="240"/>
      <c r="H579" s="242" t="s">
        <v>1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138</v>
      </c>
      <c r="AU579" s="249" t="s">
        <v>85</v>
      </c>
      <c r="AV579" s="13" t="s">
        <v>83</v>
      </c>
      <c r="AW579" s="13" t="s">
        <v>32</v>
      </c>
      <c r="AX579" s="13" t="s">
        <v>76</v>
      </c>
      <c r="AY579" s="249" t="s">
        <v>129</v>
      </c>
    </row>
    <row r="580" s="14" customFormat="1">
      <c r="A580" s="14"/>
      <c r="B580" s="250"/>
      <c r="C580" s="251"/>
      <c r="D580" s="241" t="s">
        <v>138</v>
      </c>
      <c r="E580" s="252" t="s">
        <v>1</v>
      </c>
      <c r="F580" s="253" t="s">
        <v>867</v>
      </c>
      <c r="G580" s="251"/>
      <c r="H580" s="254">
        <v>13</v>
      </c>
      <c r="I580" s="255"/>
      <c r="J580" s="251"/>
      <c r="K580" s="251"/>
      <c r="L580" s="256"/>
      <c r="M580" s="257"/>
      <c r="N580" s="258"/>
      <c r="O580" s="258"/>
      <c r="P580" s="258"/>
      <c r="Q580" s="258"/>
      <c r="R580" s="258"/>
      <c r="S580" s="258"/>
      <c r="T580" s="25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0" t="s">
        <v>138</v>
      </c>
      <c r="AU580" s="260" t="s">
        <v>85</v>
      </c>
      <c r="AV580" s="14" t="s">
        <v>85</v>
      </c>
      <c r="AW580" s="14" t="s">
        <v>32</v>
      </c>
      <c r="AX580" s="14" t="s">
        <v>76</v>
      </c>
      <c r="AY580" s="260" t="s">
        <v>129</v>
      </c>
    </row>
    <row r="581" s="15" customFormat="1">
      <c r="A581" s="15"/>
      <c r="B581" s="261"/>
      <c r="C581" s="262"/>
      <c r="D581" s="241" t="s">
        <v>138</v>
      </c>
      <c r="E581" s="263" t="s">
        <v>1</v>
      </c>
      <c r="F581" s="264" t="s">
        <v>141</v>
      </c>
      <c r="G581" s="262"/>
      <c r="H581" s="265">
        <v>13</v>
      </c>
      <c r="I581" s="266"/>
      <c r="J581" s="262"/>
      <c r="K581" s="262"/>
      <c r="L581" s="267"/>
      <c r="M581" s="268"/>
      <c r="N581" s="269"/>
      <c r="O581" s="269"/>
      <c r="P581" s="269"/>
      <c r="Q581" s="269"/>
      <c r="R581" s="269"/>
      <c r="S581" s="269"/>
      <c r="T581" s="270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1" t="s">
        <v>138</v>
      </c>
      <c r="AU581" s="271" t="s">
        <v>85</v>
      </c>
      <c r="AV581" s="15" t="s">
        <v>136</v>
      </c>
      <c r="AW581" s="15" t="s">
        <v>32</v>
      </c>
      <c r="AX581" s="15" t="s">
        <v>83</v>
      </c>
      <c r="AY581" s="271" t="s">
        <v>129</v>
      </c>
    </row>
    <row r="582" s="2" customFormat="1" ht="16.5" customHeight="1">
      <c r="A582" s="38"/>
      <c r="B582" s="39"/>
      <c r="C582" s="226" t="s">
        <v>940</v>
      </c>
      <c r="D582" s="226" t="s">
        <v>131</v>
      </c>
      <c r="E582" s="227" t="s">
        <v>941</v>
      </c>
      <c r="F582" s="228" t="s">
        <v>942</v>
      </c>
      <c r="G582" s="229" t="s">
        <v>134</v>
      </c>
      <c r="H582" s="230">
        <v>1</v>
      </c>
      <c r="I582" s="231"/>
      <c r="J582" s="232">
        <f>ROUND(I582*H582,2)</f>
        <v>0</v>
      </c>
      <c r="K582" s="228" t="s">
        <v>135</v>
      </c>
      <c r="L582" s="44"/>
      <c r="M582" s="233" t="s">
        <v>1</v>
      </c>
      <c r="N582" s="234" t="s">
        <v>41</v>
      </c>
      <c r="O582" s="91"/>
      <c r="P582" s="235">
        <f>O582*H582</f>
        <v>0</v>
      </c>
      <c r="Q582" s="235">
        <v>0</v>
      </c>
      <c r="R582" s="235">
        <f>Q582*H582</f>
        <v>0</v>
      </c>
      <c r="S582" s="235">
        <v>0.082000000000000003</v>
      </c>
      <c r="T582" s="236">
        <f>S582*H582</f>
        <v>0.082000000000000003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7" t="s">
        <v>136</v>
      </c>
      <c r="AT582" s="237" t="s">
        <v>131</v>
      </c>
      <c r="AU582" s="237" t="s">
        <v>85</v>
      </c>
      <c r="AY582" s="17" t="s">
        <v>129</v>
      </c>
      <c r="BE582" s="238">
        <f>IF(N582="základní",J582,0)</f>
        <v>0</v>
      </c>
      <c r="BF582" s="238">
        <f>IF(N582="snížená",J582,0)</f>
        <v>0</v>
      </c>
      <c r="BG582" s="238">
        <f>IF(N582="zákl. přenesená",J582,0)</f>
        <v>0</v>
      </c>
      <c r="BH582" s="238">
        <f>IF(N582="sníž. přenesená",J582,0)</f>
        <v>0</v>
      </c>
      <c r="BI582" s="238">
        <f>IF(N582="nulová",J582,0)</f>
        <v>0</v>
      </c>
      <c r="BJ582" s="17" t="s">
        <v>83</v>
      </c>
      <c r="BK582" s="238">
        <f>ROUND(I582*H582,2)</f>
        <v>0</v>
      </c>
      <c r="BL582" s="17" t="s">
        <v>136</v>
      </c>
      <c r="BM582" s="237" t="s">
        <v>943</v>
      </c>
    </row>
    <row r="583" s="13" customFormat="1">
      <c r="A583" s="13"/>
      <c r="B583" s="239"/>
      <c r="C583" s="240"/>
      <c r="D583" s="241" t="s">
        <v>138</v>
      </c>
      <c r="E583" s="242" t="s">
        <v>1</v>
      </c>
      <c r="F583" s="243" t="s">
        <v>536</v>
      </c>
      <c r="G583" s="240"/>
      <c r="H583" s="242" t="s">
        <v>1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138</v>
      </c>
      <c r="AU583" s="249" t="s">
        <v>85</v>
      </c>
      <c r="AV583" s="13" t="s">
        <v>83</v>
      </c>
      <c r="AW583" s="13" t="s">
        <v>32</v>
      </c>
      <c r="AX583" s="13" t="s">
        <v>76</v>
      </c>
      <c r="AY583" s="249" t="s">
        <v>129</v>
      </c>
    </row>
    <row r="584" s="14" customFormat="1">
      <c r="A584" s="14"/>
      <c r="B584" s="250"/>
      <c r="C584" s="251"/>
      <c r="D584" s="241" t="s">
        <v>138</v>
      </c>
      <c r="E584" s="252" t="s">
        <v>1</v>
      </c>
      <c r="F584" s="253" t="s">
        <v>83</v>
      </c>
      <c r="G584" s="251"/>
      <c r="H584" s="254">
        <v>1</v>
      </c>
      <c r="I584" s="255"/>
      <c r="J584" s="251"/>
      <c r="K584" s="251"/>
      <c r="L584" s="256"/>
      <c r="M584" s="257"/>
      <c r="N584" s="258"/>
      <c r="O584" s="258"/>
      <c r="P584" s="258"/>
      <c r="Q584" s="258"/>
      <c r="R584" s="258"/>
      <c r="S584" s="258"/>
      <c r="T584" s="25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0" t="s">
        <v>138</v>
      </c>
      <c r="AU584" s="260" t="s">
        <v>85</v>
      </c>
      <c r="AV584" s="14" t="s">
        <v>85</v>
      </c>
      <c r="AW584" s="14" t="s">
        <v>32</v>
      </c>
      <c r="AX584" s="14" t="s">
        <v>76</v>
      </c>
      <c r="AY584" s="260" t="s">
        <v>129</v>
      </c>
    </row>
    <row r="585" s="15" customFormat="1">
      <c r="A585" s="15"/>
      <c r="B585" s="261"/>
      <c r="C585" s="262"/>
      <c r="D585" s="241" t="s">
        <v>138</v>
      </c>
      <c r="E585" s="263" t="s">
        <v>1</v>
      </c>
      <c r="F585" s="264" t="s">
        <v>141</v>
      </c>
      <c r="G585" s="262"/>
      <c r="H585" s="265">
        <v>1</v>
      </c>
      <c r="I585" s="266"/>
      <c r="J585" s="262"/>
      <c r="K585" s="262"/>
      <c r="L585" s="267"/>
      <c r="M585" s="268"/>
      <c r="N585" s="269"/>
      <c r="O585" s="269"/>
      <c r="P585" s="269"/>
      <c r="Q585" s="269"/>
      <c r="R585" s="269"/>
      <c r="S585" s="269"/>
      <c r="T585" s="270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1" t="s">
        <v>138</v>
      </c>
      <c r="AU585" s="271" t="s">
        <v>85</v>
      </c>
      <c r="AV585" s="15" t="s">
        <v>136</v>
      </c>
      <c r="AW585" s="15" t="s">
        <v>32</v>
      </c>
      <c r="AX585" s="15" t="s">
        <v>83</v>
      </c>
      <c r="AY585" s="271" t="s">
        <v>129</v>
      </c>
    </row>
    <row r="586" s="2" customFormat="1" ht="16.5" customHeight="1">
      <c r="A586" s="38"/>
      <c r="B586" s="39"/>
      <c r="C586" s="226" t="s">
        <v>944</v>
      </c>
      <c r="D586" s="226" t="s">
        <v>131</v>
      </c>
      <c r="E586" s="227" t="s">
        <v>945</v>
      </c>
      <c r="F586" s="228" t="s">
        <v>946</v>
      </c>
      <c r="G586" s="229" t="s">
        <v>134</v>
      </c>
      <c r="H586" s="230">
        <v>1</v>
      </c>
      <c r="I586" s="231"/>
      <c r="J586" s="232">
        <f>ROUND(I586*H586,2)</f>
        <v>0</v>
      </c>
      <c r="K586" s="228" t="s">
        <v>135</v>
      </c>
      <c r="L586" s="44"/>
      <c r="M586" s="233" t="s">
        <v>1</v>
      </c>
      <c r="N586" s="234" t="s">
        <v>41</v>
      </c>
      <c r="O586" s="91"/>
      <c r="P586" s="235">
        <f>O586*H586</f>
        <v>0</v>
      </c>
      <c r="Q586" s="235">
        <v>0</v>
      </c>
      <c r="R586" s="235">
        <f>Q586*H586</f>
        <v>0</v>
      </c>
      <c r="S586" s="235">
        <v>0.0040000000000000001</v>
      </c>
      <c r="T586" s="236">
        <f>S586*H586</f>
        <v>0.0040000000000000001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7" t="s">
        <v>136</v>
      </c>
      <c r="AT586" s="237" t="s">
        <v>131</v>
      </c>
      <c r="AU586" s="237" t="s">
        <v>85</v>
      </c>
      <c r="AY586" s="17" t="s">
        <v>129</v>
      </c>
      <c r="BE586" s="238">
        <f>IF(N586="základní",J586,0)</f>
        <v>0</v>
      </c>
      <c r="BF586" s="238">
        <f>IF(N586="snížená",J586,0)</f>
        <v>0</v>
      </c>
      <c r="BG586" s="238">
        <f>IF(N586="zákl. přenesená",J586,0)</f>
        <v>0</v>
      </c>
      <c r="BH586" s="238">
        <f>IF(N586="sníž. přenesená",J586,0)</f>
        <v>0</v>
      </c>
      <c r="BI586" s="238">
        <f>IF(N586="nulová",J586,0)</f>
        <v>0</v>
      </c>
      <c r="BJ586" s="17" t="s">
        <v>83</v>
      </c>
      <c r="BK586" s="238">
        <f>ROUND(I586*H586,2)</f>
        <v>0</v>
      </c>
      <c r="BL586" s="17" t="s">
        <v>136</v>
      </c>
      <c r="BM586" s="237" t="s">
        <v>947</v>
      </c>
    </row>
    <row r="587" s="13" customFormat="1">
      <c r="A587" s="13"/>
      <c r="B587" s="239"/>
      <c r="C587" s="240"/>
      <c r="D587" s="241" t="s">
        <v>138</v>
      </c>
      <c r="E587" s="242" t="s">
        <v>1</v>
      </c>
      <c r="F587" s="243" t="s">
        <v>948</v>
      </c>
      <c r="G587" s="240"/>
      <c r="H587" s="242" t="s">
        <v>1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138</v>
      </c>
      <c r="AU587" s="249" t="s">
        <v>85</v>
      </c>
      <c r="AV587" s="13" t="s">
        <v>83</v>
      </c>
      <c r="AW587" s="13" t="s">
        <v>32</v>
      </c>
      <c r="AX587" s="13" t="s">
        <v>76</v>
      </c>
      <c r="AY587" s="249" t="s">
        <v>129</v>
      </c>
    </row>
    <row r="588" s="14" customFormat="1">
      <c r="A588" s="14"/>
      <c r="B588" s="250"/>
      <c r="C588" s="251"/>
      <c r="D588" s="241" t="s">
        <v>138</v>
      </c>
      <c r="E588" s="252" t="s">
        <v>1</v>
      </c>
      <c r="F588" s="253" t="s">
        <v>83</v>
      </c>
      <c r="G588" s="251"/>
      <c r="H588" s="254">
        <v>1</v>
      </c>
      <c r="I588" s="255"/>
      <c r="J588" s="251"/>
      <c r="K588" s="251"/>
      <c r="L588" s="256"/>
      <c r="M588" s="257"/>
      <c r="N588" s="258"/>
      <c r="O588" s="258"/>
      <c r="P588" s="258"/>
      <c r="Q588" s="258"/>
      <c r="R588" s="258"/>
      <c r="S588" s="258"/>
      <c r="T588" s="25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0" t="s">
        <v>138</v>
      </c>
      <c r="AU588" s="260" t="s">
        <v>85</v>
      </c>
      <c r="AV588" s="14" t="s">
        <v>85</v>
      </c>
      <c r="AW588" s="14" t="s">
        <v>32</v>
      </c>
      <c r="AX588" s="14" t="s">
        <v>76</v>
      </c>
      <c r="AY588" s="260" t="s">
        <v>129</v>
      </c>
    </row>
    <row r="589" s="15" customFormat="1">
      <c r="A589" s="15"/>
      <c r="B589" s="261"/>
      <c r="C589" s="262"/>
      <c r="D589" s="241" t="s">
        <v>138</v>
      </c>
      <c r="E589" s="263" t="s">
        <v>1</v>
      </c>
      <c r="F589" s="264" t="s">
        <v>141</v>
      </c>
      <c r="G589" s="262"/>
      <c r="H589" s="265">
        <v>1</v>
      </c>
      <c r="I589" s="266"/>
      <c r="J589" s="262"/>
      <c r="K589" s="262"/>
      <c r="L589" s="267"/>
      <c r="M589" s="268"/>
      <c r="N589" s="269"/>
      <c r="O589" s="269"/>
      <c r="P589" s="269"/>
      <c r="Q589" s="269"/>
      <c r="R589" s="269"/>
      <c r="S589" s="269"/>
      <c r="T589" s="27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1" t="s">
        <v>138</v>
      </c>
      <c r="AU589" s="271" t="s">
        <v>85</v>
      </c>
      <c r="AV589" s="15" t="s">
        <v>136</v>
      </c>
      <c r="AW589" s="15" t="s">
        <v>32</v>
      </c>
      <c r="AX589" s="15" t="s">
        <v>83</v>
      </c>
      <c r="AY589" s="271" t="s">
        <v>129</v>
      </c>
    </row>
    <row r="590" s="2" customFormat="1" ht="16.5" customHeight="1">
      <c r="A590" s="38"/>
      <c r="B590" s="39"/>
      <c r="C590" s="226" t="s">
        <v>949</v>
      </c>
      <c r="D590" s="226" t="s">
        <v>131</v>
      </c>
      <c r="E590" s="227" t="s">
        <v>945</v>
      </c>
      <c r="F590" s="228" t="s">
        <v>946</v>
      </c>
      <c r="G590" s="229" t="s">
        <v>134</v>
      </c>
      <c r="H590" s="230">
        <v>2</v>
      </c>
      <c r="I590" s="231"/>
      <c r="J590" s="232">
        <f>ROUND(I590*H590,2)</f>
        <v>0</v>
      </c>
      <c r="K590" s="228" t="s">
        <v>135</v>
      </c>
      <c r="L590" s="44"/>
      <c r="M590" s="233" t="s">
        <v>1</v>
      </c>
      <c r="N590" s="234" t="s">
        <v>41</v>
      </c>
      <c r="O590" s="91"/>
      <c r="P590" s="235">
        <f>O590*H590</f>
        <v>0</v>
      </c>
      <c r="Q590" s="235">
        <v>0</v>
      </c>
      <c r="R590" s="235">
        <f>Q590*H590</f>
        <v>0</v>
      </c>
      <c r="S590" s="235">
        <v>0.0040000000000000001</v>
      </c>
      <c r="T590" s="236">
        <f>S590*H590</f>
        <v>0.0080000000000000002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37" t="s">
        <v>136</v>
      </c>
      <c r="AT590" s="237" t="s">
        <v>131</v>
      </c>
      <c r="AU590" s="237" t="s">
        <v>85</v>
      </c>
      <c r="AY590" s="17" t="s">
        <v>129</v>
      </c>
      <c r="BE590" s="238">
        <f>IF(N590="základní",J590,0)</f>
        <v>0</v>
      </c>
      <c r="BF590" s="238">
        <f>IF(N590="snížená",J590,0)</f>
        <v>0</v>
      </c>
      <c r="BG590" s="238">
        <f>IF(N590="zákl. přenesená",J590,0)</f>
        <v>0</v>
      </c>
      <c r="BH590" s="238">
        <f>IF(N590="sníž. přenesená",J590,0)</f>
        <v>0</v>
      </c>
      <c r="BI590" s="238">
        <f>IF(N590="nulová",J590,0)</f>
        <v>0</v>
      </c>
      <c r="BJ590" s="17" t="s">
        <v>83</v>
      </c>
      <c r="BK590" s="238">
        <f>ROUND(I590*H590,2)</f>
        <v>0</v>
      </c>
      <c r="BL590" s="17" t="s">
        <v>136</v>
      </c>
      <c r="BM590" s="237" t="s">
        <v>950</v>
      </c>
    </row>
    <row r="591" s="13" customFormat="1">
      <c r="A591" s="13"/>
      <c r="B591" s="239"/>
      <c r="C591" s="240"/>
      <c r="D591" s="241" t="s">
        <v>138</v>
      </c>
      <c r="E591" s="242" t="s">
        <v>1</v>
      </c>
      <c r="F591" s="243" t="s">
        <v>951</v>
      </c>
      <c r="G591" s="240"/>
      <c r="H591" s="242" t="s">
        <v>1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138</v>
      </c>
      <c r="AU591" s="249" t="s">
        <v>85</v>
      </c>
      <c r="AV591" s="13" t="s">
        <v>83</v>
      </c>
      <c r="AW591" s="13" t="s">
        <v>32</v>
      </c>
      <c r="AX591" s="13" t="s">
        <v>76</v>
      </c>
      <c r="AY591" s="249" t="s">
        <v>129</v>
      </c>
    </row>
    <row r="592" s="14" customFormat="1">
      <c r="A592" s="14"/>
      <c r="B592" s="250"/>
      <c r="C592" s="251"/>
      <c r="D592" s="241" t="s">
        <v>138</v>
      </c>
      <c r="E592" s="252" t="s">
        <v>1</v>
      </c>
      <c r="F592" s="253" t="s">
        <v>85</v>
      </c>
      <c r="G592" s="251"/>
      <c r="H592" s="254">
        <v>2</v>
      </c>
      <c r="I592" s="255"/>
      <c r="J592" s="251"/>
      <c r="K592" s="251"/>
      <c r="L592" s="256"/>
      <c r="M592" s="257"/>
      <c r="N592" s="258"/>
      <c r="O592" s="258"/>
      <c r="P592" s="258"/>
      <c r="Q592" s="258"/>
      <c r="R592" s="258"/>
      <c r="S592" s="258"/>
      <c r="T592" s="25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0" t="s">
        <v>138</v>
      </c>
      <c r="AU592" s="260" t="s">
        <v>85</v>
      </c>
      <c r="AV592" s="14" t="s">
        <v>85</v>
      </c>
      <c r="AW592" s="14" t="s">
        <v>32</v>
      </c>
      <c r="AX592" s="14" t="s">
        <v>76</v>
      </c>
      <c r="AY592" s="260" t="s">
        <v>129</v>
      </c>
    </row>
    <row r="593" s="15" customFormat="1">
      <c r="A593" s="15"/>
      <c r="B593" s="261"/>
      <c r="C593" s="262"/>
      <c r="D593" s="241" t="s">
        <v>138</v>
      </c>
      <c r="E593" s="263" t="s">
        <v>1</v>
      </c>
      <c r="F593" s="264" t="s">
        <v>141</v>
      </c>
      <c r="G593" s="262"/>
      <c r="H593" s="265">
        <v>2</v>
      </c>
      <c r="I593" s="266"/>
      <c r="J593" s="262"/>
      <c r="K593" s="262"/>
      <c r="L593" s="267"/>
      <c r="M593" s="268"/>
      <c r="N593" s="269"/>
      <c r="O593" s="269"/>
      <c r="P593" s="269"/>
      <c r="Q593" s="269"/>
      <c r="R593" s="269"/>
      <c r="S593" s="269"/>
      <c r="T593" s="270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1" t="s">
        <v>138</v>
      </c>
      <c r="AU593" s="271" t="s">
        <v>85</v>
      </c>
      <c r="AV593" s="15" t="s">
        <v>136</v>
      </c>
      <c r="AW593" s="15" t="s">
        <v>32</v>
      </c>
      <c r="AX593" s="15" t="s">
        <v>83</v>
      </c>
      <c r="AY593" s="271" t="s">
        <v>129</v>
      </c>
    </row>
    <row r="594" s="2" customFormat="1" ht="16.5" customHeight="1">
      <c r="A594" s="38"/>
      <c r="B594" s="39"/>
      <c r="C594" s="226" t="s">
        <v>952</v>
      </c>
      <c r="D594" s="226" t="s">
        <v>131</v>
      </c>
      <c r="E594" s="227" t="s">
        <v>945</v>
      </c>
      <c r="F594" s="228" t="s">
        <v>946</v>
      </c>
      <c r="G594" s="229" t="s">
        <v>134</v>
      </c>
      <c r="H594" s="230">
        <v>1</v>
      </c>
      <c r="I594" s="231"/>
      <c r="J594" s="232">
        <f>ROUND(I594*H594,2)</f>
        <v>0</v>
      </c>
      <c r="K594" s="228" t="s">
        <v>135</v>
      </c>
      <c r="L594" s="44"/>
      <c r="M594" s="233" t="s">
        <v>1</v>
      </c>
      <c r="N594" s="234" t="s">
        <v>41</v>
      </c>
      <c r="O594" s="91"/>
      <c r="P594" s="235">
        <f>O594*H594</f>
        <v>0</v>
      </c>
      <c r="Q594" s="235">
        <v>0</v>
      </c>
      <c r="R594" s="235">
        <f>Q594*H594</f>
        <v>0</v>
      </c>
      <c r="S594" s="235">
        <v>0.0040000000000000001</v>
      </c>
      <c r="T594" s="236">
        <f>S594*H594</f>
        <v>0.0040000000000000001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37" t="s">
        <v>136</v>
      </c>
      <c r="AT594" s="237" t="s">
        <v>131</v>
      </c>
      <c r="AU594" s="237" t="s">
        <v>85</v>
      </c>
      <c r="AY594" s="17" t="s">
        <v>129</v>
      </c>
      <c r="BE594" s="238">
        <f>IF(N594="základní",J594,0)</f>
        <v>0</v>
      </c>
      <c r="BF594" s="238">
        <f>IF(N594="snížená",J594,0)</f>
        <v>0</v>
      </c>
      <c r="BG594" s="238">
        <f>IF(N594="zákl. přenesená",J594,0)</f>
        <v>0</v>
      </c>
      <c r="BH594" s="238">
        <f>IF(N594="sníž. přenesená",J594,0)</f>
        <v>0</v>
      </c>
      <c r="BI594" s="238">
        <f>IF(N594="nulová",J594,0)</f>
        <v>0</v>
      </c>
      <c r="BJ594" s="17" t="s">
        <v>83</v>
      </c>
      <c r="BK594" s="238">
        <f>ROUND(I594*H594,2)</f>
        <v>0</v>
      </c>
      <c r="BL594" s="17" t="s">
        <v>136</v>
      </c>
      <c r="BM594" s="237" t="s">
        <v>953</v>
      </c>
    </row>
    <row r="595" s="13" customFormat="1">
      <c r="A595" s="13"/>
      <c r="B595" s="239"/>
      <c r="C595" s="240"/>
      <c r="D595" s="241" t="s">
        <v>138</v>
      </c>
      <c r="E595" s="242" t="s">
        <v>1</v>
      </c>
      <c r="F595" s="243" t="s">
        <v>954</v>
      </c>
      <c r="G595" s="240"/>
      <c r="H595" s="242" t="s">
        <v>1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9" t="s">
        <v>138</v>
      </c>
      <c r="AU595" s="249" t="s">
        <v>85</v>
      </c>
      <c r="AV595" s="13" t="s">
        <v>83</v>
      </c>
      <c r="AW595" s="13" t="s">
        <v>32</v>
      </c>
      <c r="AX595" s="13" t="s">
        <v>76</v>
      </c>
      <c r="AY595" s="249" t="s">
        <v>129</v>
      </c>
    </row>
    <row r="596" s="14" customFormat="1">
      <c r="A596" s="14"/>
      <c r="B596" s="250"/>
      <c r="C596" s="251"/>
      <c r="D596" s="241" t="s">
        <v>138</v>
      </c>
      <c r="E596" s="252" t="s">
        <v>1</v>
      </c>
      <c r="F596" s="253" t="s">
        <v>83</v>
      </c>
      <c r="G596" s="251"/>
      <c r="H596" s="254">
        <v>1</v>
      </c>
      <c r="I596" s="255"/>
      <c r="J596" s="251"/>
      <c r="K596" s="251"/>
      <c r="L596" s="256"/>
      <c r="M596" s="257"/>
      <c r="N596" s="258"/>
      <c r="O596" s="258"/>
      <c r="P596" s="258"/>
      <c r="Q596" s="258"/>
      <c r="R596" s="258"/>
      <c r="S596" s="258"/>
      <c r="T596" s="25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0" t="s">
        <v>138</v>
      </c>
      <c r="AU596" s="260" t="s">
        <v>85</v>
      </c>
      <c r="AV596" s="14" t="s">
        <v>85</v>
      </c>
      <c r="AW596" s="14" t="s">
        <v>32</v>
      </c>
      <c r="AX596" s="14" t="s">
        <v>76</v>
      </c>
      <c r="AY596" s="260" t="s">
        <v>129</v>
      </c>
    </row>
    <row r="597" s="15" customFormat="1">
      <c r="A597" s="15"/>
      <c r="B597" s="261"/>
      <c r="C597" s="262"/>
      <c r="D597" s="241" t="s">
        <v>138</v>
      </c>
      <c r="E597" s="263" t="s">
        <v>1</v>
      </c>
      <c r="F597" s="264" t="s">
        <v>141</v>
      </c>
      <c r="G597" s="262"/>
      <c r="H597" s="265">
        <v>1</v>
      </c>
      <c r="I597" s="266"/>
      <c r="J597" s="262"/>
      <c r="K597" s="262"/>
      <c r="L597" s="267"/>
      <c r="M597" s="268"/>
      <c r="N597" s="269"/>
      <c r="O597" s="269"/>
      <c r="P597" s="269"/>
      <c r="Q597" s="269"/>
      <c r="R597" s="269"/>
      <c r="S597" s="269"/>
      <c r="T597" s="270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71" t="s">
        <v>138</v>
      </c>
      <c r="AU597" s="271" t="s">
        <v>85</v>
      </c>
      <c r="AV597" s="15" t="s">
        <v>136</v>
      </c>
      <c r="AW597" s="15" t="s">
        <v>32</v>
      </c>
      <c r="AX597" s="15" t="s">
        <v>83</v>
      </c>
      <c r="AY597" s="271" t="s">
        <v>129</v>
      </c>
    </row>
    <row r="598" s="12" customFormat="1" ht="22.8" customHeight="1">
      <c r="A598" s="12"/>
      <c r="B598" s="210"/>
      <c r="C598" s="211"/>
      <c r="D598" s="212" t="s">
        <v>75</v>
      </c>
      <c r="E598" s="224" t="s">
        <v>398</v>
      </c>
      <c r="F598" s="224" t="s">
        <v>399</v>
      </c>
      <c r="G598" s="211"/>
      <c r="H598" s="211"/>
      <c r="I598" s="214"/>
      <c r="J598" s="225">
        <f>BK598</f>
        <v>0</v>
      </c>
      <c r="K598" s="211"/>
      <c r="L598" s="216"/>
      <c r="M598" s="217"/>
      <c r="N598" s="218"/>
      <c r="O598" s="218"/>
      <c r="P598" s="219">
        <f>SUM(P599:P610)</f>
        <v>0</v>
      </c>
      <c r="Q598" s="218"/>
      <c r="R598" s="219">
        <f>SUM(R599:R610)</f>
        <v>0</v>
      </c>
      <c r="S598" s="218"/>
      <c r="T598" s="220">
        <f>SUM(T599:T610)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21" t="s">
        <v>83</v>
      </c>
      <c r="AT598" s="222" t="s">
        <v>75</v>
      </c>
      <c r="AU598" s="222" t="s">
        <v>83</v>
      </c>
      <c r="AY598" s="221" t="s">
        <v>129</v>
      </c>
      <c r="BK598" s="223">
        <f>SUM(BK599:BK610)</f>
        <v>0</v>
      </c>
    </row>
    <row r="599" s="2" customFormat="1" ht="16.5" customHeight="1">
      <c r="A599" s="38"/>
      <c r="B599" s="39"/>
      <c r="C599" s="226" t="s">
        <v>508</v>
      </c>
      <c r="D599" s="226" t="s">
        <v>131</v>
      </c>
      <c r="E599" s="227" t="s">
        <v>421</v>
      </c>
      <c r="F599" s="228" t="s">
        <v>422</v>
      </c>
      <c r="G599" s="229" t="s">
        <v>318</v>
      </c>
      <c r="H599" s="230">
        <v>0.012</v>
      </c>
      <c r="I599" s="231"/>
      <c r="J599" s="232">
        <f>ROUND(I599*H599,2)</f>
        <v>0</v>
      </c>
      <c r="K599" s="228" t="s">
        <v>135</v>
      </c>
      <c r="L599" s="44"/>
      <c r="M599" s="233" t="s">
        <v>1</v>
      </c>
      <c r="N599" s="234" t="s">
        <v>41</v>
      </c>
      <c r="O599" s="91"/>
      <c r="P599" s="235">
        <f>O599*H599</f>
        <v>0</v>
      </c>
      <c r="Q599" s="235">
        <v>0</v>
      </c>
      <c r="R599" s="235">
        <f>Q599*H599</f>
        <v>0</v>
      </c>
      <c r="S599" s="235">
        <v>0</v>
      </c>
      <c r="T599" s="23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37" t="s">
        <v>136</v>
      </c>
      <c r="AT599" s="237" t="s">
        <v>131</v>
      </c>
      <c r="AU599" s="237" t="s">
        <v>85</v>
      </c>
      <c r="AY599" s="17" t="s">
        <v>129</v>
      </c>
      <c r="BE599" s="238">
        <f>IF(N599="základní",J599,0)</f>
        <v>0</v>
      </c>
      <c r="BF599" s="238">
        <f>IF(N599="snížená",J599,0)</f>
        <v>0</v>
      </c>
      <c r="BG599" s="238">
        <f>IF(N599="zákl. přenesená",J599,0)</f>
        <v>0</v>
      </c>
      <c r="BH599" s="238">
        <f>IF(N599="sníž. přenesená",J599,0)</f>
        <v>0</v>
      </c>
      <c r="BI599" s="238">
        <f>IF(N599="nulová",J599,0)</f>
        <v>0</v>
      </c>
      <c r="BJ599" s="17" t="s">
        <v>83</v>
      </c>
      <c r="BK599" s="238">
        <f>ROUND(I599*H599,2)</f>
        <v>0</v>
      </c>
      <c r="BL599" s="17" t="s">
        <v>136</v>
      </c>
      <c r="BM599" s="237" t="s">
        <v>955</v>
      </c>
    </row>
    <row r="600" s="13" customFormat="1">
      <c r="A600" s="13"/>
      <c r="B600" s="239"/>
      <c r="C600" s="240"/>
      <c r="D600" s="241" t="s">
        <v>138</v>
      </c>
      <c r="E600" s="242" t="s">
        <v>1</v>
      </c>
      <c r="F600" s="243" t="s">
        <v>956</v>
      </c>
      <c r="G600" s="240"/>
      <c r="H600" s="242" t="s">
        <v>1</v>
      </c>
      <c r="I600" s="244"/>
      <c r="J600" s="240"/>
      <c r="K600" s="240"/>
      <c r="L600" s="245"/>
      <c r="M600" s="246"/>
      <c r="N600" s="247"/>
      <c r="O600" s="247"/>
      <c r="P600" s="247"/>
      <c r="Q600" s="247"/>
      <c r="R600" s="247"/>
      <c r="S600" s="247"/>
      <c r="T600" s="24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9" t="s">
        <v>138</v>
      </c>
      <c r="AU600" s="249" t="s">
        <v>85</v>
      </c>
      <c r="AV600" s="13" t="s">
        <v>83</v>
      </c>
      <c r="AW600" s="13" t="s">
        <v>32</v>
      </c>
      <c r="AX600" s="13" t="s">
        <v>76</v>
      </c>
      <c r="AY600" s="249" t="s">
        <v>129</v>
      </c>
    </row>
    <row r="601" s="14" customFormat="1">
      <c r="A601" s="14"/>
      <c r="B601" s="250"/>
      <c r="C601" s="251"/>
      <c r="D601" s="241" t="s">
        <v>138</v>
      </c>
      <c r="E601" s="252" t="s">
        <v>1</v>
      </c>
      <c r="F601" s="253" t="s">
        <v>957</v>
      </c>
      <c r="G601" s="251"/>
      <c r="H601" s="254">
        <v>0.012</v>
      </c>
      <c r="I601" s="255"/>
      <c r="J601" s="251"/>
      <c r="K601" s="251"/>
      <c r="L601" s="256"/>
      <c r="M601" s="257"/>
      <c r="N601" s="258"/>
      <c r="O601" s="258"/>
      <c r="P601" s="258"/>
      <c r="Q601" s="258"/>
      <c r="R601" s="258"/>
      <c r="S601" s="258"/>
      <c r="T601" s="25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0" t="s">
        <v>138</v>
      </c>
      <c r="AU601" s="260" t="s">
        <v>85</v>
      </c>
      <c r="AV601" s="14" t="s">
        <v>85</v>
      </c>
      <c r="AW601" s="14" t="s">
        <v>32</v>
      </c>
      <c r="AX601" s="14" t="s">
        <v>76</v>
      </c>
      <c r="AY601" s="260" t="s">
        <v>129</v>
      </c>
    </row>
    <row r="602" s="15" customFormat="1">
      <c r="A602" s="15"/>
      <c r="B602" s="261"/>
      <c r="C602" s="262"/>
      <c r="D602" s="241" t="s">
        <v>138</v>
      </c>
      <c r="E602" s="263" t="s">
        <v>1</v>
      </c>
      <c r="F602" s="264" t="s">
        <v>141</v>
      </c>
      <c r="G602" s="262"/>
      <c r="H602" s="265">
        <v>0.012</v>
      </c>
      <c r="I602" s="266"/>
      <c r="J602" s="262"/>
      <c r="K602" s="262"/>
      <c r="L602" s="267"/>
      <c r="M602" s="268"/>
      <c r="N602" s="269"/>
      <c r="O602" s="269"/>
      <c r="P602" s="269"/>
      <c r="Q602" s="269"/>
      <c r="R602" s="269"/>
      <c r="S602" s="269"/>
      <c r="T602" s="270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1" t="s">
        <v>138</v>
      </c>
      <c r="AU602" s="271" t="s">
        <v>85</v>
      </c>
      <c r="AV602" s="15" t="s">
        <v>136</v>
      </c>
      <c r="AW602" s="15" t="s">
        <v>32</v>
      </c>
      <c r="AX602" s="15" t="s">
        <v>83</v>
      </c>
      <c r="AY602" s="271" t="s">
        <v>129</v>
      </c>
    </row>
    <row r="603" s="2" customFormat="1" ht="16.5" customHeight="1">
      <c r="A603" s="38"/>
      <c r="B603" s="39"/>
      <c r="C603" s="226" t="s">
        <v>958</v>
      </c>
      <c r="D603" s="226" t="s">
        <v>131</v>
      </c>
      <c r="E603" s="227" t="s">
        <v>427</v>
      </c>
      <c r="F603" s="228" t="s">
        <v>428</v>
      </c>
      <c r="G603" s="229" t="s">
        <v>318</v>
      </c>
      <c r="H603" s="230">
        <v>0.16800000000000001</v>
      </c>
      <c r="I603" s="231"/>
      <c r="J603" s="232">
        <f>ROUND(I603*H603,2)</f>
        <v>0</v>
      </c>
      <c r="K603" s="228" t="s">
        <v>135</v>
      </c>
      <c r="L603" s="44"/>
      <c r="M603" s="233" t="s">
        <v>1</v>
      </c>
      <c r="N603" s="234" t="s">
        <v>41</v>
      </c>
      <c r="O603" s="91"/>
      <c r="P603" s="235">
        <f>O603*H603</f>
        <v>0</v>
      </c>
      <c r="Q603" s="235">
        <v>0</v>
      </c>
      <c r="R603" s="235">
        <f>Q603*H603</f>
        <v>0</v>
      </c>
      <c r="S603" s="235">
        <v>0</v>
      </c>
      <c r="T603" s="23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7" t="s">
        <v>136</v>
      </c>
      <c r="AT603" s="237" t="s">
        <v>131</v>
      </c>
      <c r="AU603" s="237" t="s">
        <v>85</v>
      </c>
      <c r="AY603" s="17" t="s">
        <v>129</v>
      </c>
      <c r="BE603" s="238">
        <f>IF(N603="základní",J603,0)</f>
        <v>0</v>
      </c>
      <c r="BF603" s="238">
        <f>IF(N603="snížená",J603,0)</f>
        <v>0</v>
      </c>
      <c r="BG603" s="238">
        <f>IF(N603="zákl. přenesená",J603,0)</f>
        <v>0</v>
      </c>
      <c r="BH603" s="238">
        <f>IF(N603="sníž. přenesená",J603,0)</f>
        <v>0</v>
      </c>
      <c r="BI603" s="238">
        <f>IF(N603="nulová",J603,0)</f>
        <v>0</v>
      </c>
      <c r="BJ603" s="17" t="s">
        <v>83</v>
      </c>
      <c r="BK603" s="238">
        <f>ROUND(I603*H603,2)</f>
        <v>0</v>
      </c>
      <c r="BL603" s="17" t="s">
        <v>136</v>
      </c>
      <c r="BM603" s="237" t="s">
        <v>959</v>
      </c>
    </row>
    <row r="604" s="13" customFormat="1">
      <c r="A604" s="13"/>
      <c r="B604" s="239"/>
      <c r="C604" s="240"/>
      <c r="D604" s="241" t="s">
        <v>138</v>
      </c>
      <c r="E604" s="242" t="s">
        <v>1</v>
      </c>
      <c r="F604" s="243" t="s">
        <v>960</v>
      </c>
      <c r="G604" s="240"/>
      <c r="H604" s="242" t="s">
        <v>1</v>
      </c>
      <c r="I604" s="244"/>
      <c r="J604" s="240"/>
      <c r="K604" s="240"/>
      <c r="L604" s="245"/>
      <c r="M604" s="246"/>
      <c r="N604" s="247"/>
      <c r="O604" s="247"/>
      <c r="P604" s="247"/>
      <c r="Q604" s="247"/>
      <c r="R604" s="247"/>
      <c r="S604" s="247"/>
      <c r="T604" s="24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9" t="s">
        <v>138</v>
      </c>
      <c r="AU604" s="249" t="s">
        <v>85</v>
      </c>
      <c r="AV604" s="13" t="s">
        <v>83</v>
      </c>
      <c r="AW604" s="13" t="s">
        <v>32</v>
      </c>
      <c r="AX604" s="13" t="s">
        <v>76</v>
      </c>
      <c r="AY604" s="249" t="s">
        <v>129</v>
      </c>
    </row>
    <row r="605" s="14" customFormat="1">
      <c r="A605" s="14"/>
      <c r="B605" s="250"/>
      <c r="C605" s="251"/>
      <c r="D605" s="241" t="s">
        <v>138</v>
      </c>
      <c r="E605" s="252" t="s">
        <v>1</v>
      </c>
      <c r="F605" s="253" t="s">
        <v>961</v>
      </c>
      <c r="G605" s="251"/>
      <c r="H605" s="254">
        <v>0.16800000000000001</v>
      </c>
      <c r="I605" s="255"/>
      <c r="J605" s="251"/>
      <c r="K605" s="251"/>
      <c r="L605" s="256"/>
      <c r="M605" s="257"/>
      <c r="N605" s="258"/>
      <c r="O605" s="258"/>
      <c r="P605" s="258"/>
      <c r="Q605" s="258"/>
      <c r="R605" s="258"/>
      <c r="S605" s="258"/>
      <c r="T605" s="25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0" t="s">
        <v>138</v>
      </c>
      <c r="AU605" s="260" t="s">
        <v>85</v>
      </c>
      <c r="AV605" s="14" t="s">
        <v>85</v>
      </c>
      <c r="AW605" s="14" t="s">
        <v>32</v>
      </c>
      <c r="AX605" s="14" t="s">
        <v>76</v>
      </c>
      <c r="AY605" s="260" t="s">
        <v>129</v>
      </c>
    </row>
    <row r="606" s="15" customFormat="1">
      <c r="A606" s="15"/>
      <c r="B606" s="261"/>
      <c r="C606" s="262"/>
      <c r="D606" s="241" t="s">
        <v>138</v>
      </c>
      <c r="E606" s="263" t="s">
        <v>1</v>
      </c>
      <c r="F606" s="264" t="s">
        <v>141</v>
      </c>
      <c r="G606" s="262"/>
      <c r="H606" s="265">
        <v>0.16800000000000001</v>
      </c>
      <c r="I606" s="266"/>
      <c r="J606" s="262"/>
      <c r="K606" s="262"/>
      <c r="L606" s="267"/>
      <c r="M606" s="268"/>
      <c r="N606" s="269"/>
      <c r="O606" s="269"/>
      <c r="P606" s="269"/>
      <c r="Q606" s="269"/>
      <c r="R606" s="269"/>
      <c r="S606" s="269"/>
      <c r="T606" s="270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71" t="s">
        <v>138</v>
      </c>
      <c r="AU606" s="271" t="s">
        <v>85</v>
      </c>
      <c r="AV606" s="15" t="s">
        <v>136</v>
      </c>
      <c r="AW606" s="15" t="s">
        <v>32</v>
      </c>
      <c r="AX606" s="15" t="s">
        <v>83</v>
      </c>
      <c r="AY606" s="271" t="s">
        <v>129</v>
      </c>
    </row>
    <row r="607" s="2" customFormat="1" ht="16.5" customHeight="1">
      <c r="A607" s="38"/>
      <c r="B607" s="39"/>
      <c r="C607" s="226" t="s">
        <v>962</v>
      </c>
      <c r="D607" s="226" t="s">
        <v>131</v>
      </c>
      <c r="E607" s="227" t="s">
        <v>439</v>
      </c>
      <c r="F607" s="228" t="s">
        <v>440</v>
      </c>
      <c r="G607" s="229" t="s">
        <v>318</v>
      </c>
      <c r="H607" s="230">
        <v>0.12</v>
      </c>
      <c r="I607" s="231"/>
      <c r="J607" s="232">
        <f>ROUND(I607*H607,2)</f>
        <v>0</v>
      </c>
      <c r="K607" s="228" t="s">
        <v>135</v>
      </c>
      <c r="L607" s="44"/>
      <c r="M607" s="233" t="s">
        <v>1</v>
      </c>
      <c r="N607" s="234" t="s">
        <v>41</v>
      </c>
      <c r="O607" s="91"/>
      <c r="P607" s="235">
        <f>O607*H607</f>
        <v>0</v>
      </c>
      <c r="Q607" s="235">
        <v>0</v>
      </c>
      <c r="R607" s="235">
        <f>Q607*H607</f>
        <v>0</v>
      </c>
      <c r="S607" s="235">
        <v>0</v>
      </c>
      <c r="T607" s="23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7" t="s">
        <v>136</v>
      </c>
      <c r="AT607" s="237" t="s">
        <v>131</v>
      </c>
      <c r="AU607" s="237" t="s">
        <v>85</v>
      </c>
      <c r="AY607" s="17" t="s">
        <v>129</v>
      </c>
      <c r="BE607" s="238">
        <f>IF(N607="základní",J607,0)</f>
        <v>0</v>
      </c>
      <c r="BF607" s="238">
        <f>IF(N607="snížená",J607,0)</f>
        <v>0</v>
      </c>
      <c r="BG607" s="238">
        <f>IF(N607="zákl. přenesená",J607,0)</f>
        <v>0</v>
      </c>
      <c r="BH607" s="238">
        <f>IF(N607="sníž. přenesená",J607,0)</f>
        <v>0</v>
      </c>
      <c r="BI607" s="238">
        <f>IF(N607="nulová",J607,0)</f>
        <v>0</v>
      </c>
      <c r="BJ607" s="17" t="s">
        <v>83</v>
      </c>
      <c r="BK607" s="238">
        <f>ROUND(I607*H607,2)</f>
        <v>0</v>
      </c>
      <c r="BL607" s="17" t="s">
        <v>136</v>
      </c>
      <c r="BM607" s="237" t="s">
        <v>963</v>
      </c>
    </row>
    <row r="608" s="13" customFormat="1">
      <c r="A608" s="13"/>
      <c r="B608" s="239"/>
      <c r="C608" s="240"/>
      <c r="D608" s="241" t="s">
        <v>138</v>
      </c>
      <c r="E608" s="242" t="s">
        <v>1</v>
      </c>
      <c r="F608" s="243" t="s">
        <v>956</v>
      </c>
      <c r="G608" s="240"/>
      <c r="H608" s="242" t="s">
        <v>1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138</v>
      </c>
      <c r="AU608" s="249" t="s">
        <v>85</v>
      </c>
      <c r="AV608" s="13" t="s">
        <v>83</v>
      </c>
      <c r="AW608" s="13" t="s">
        <v>32</v>
      </c>
      <c r="AX608" s="13" t="s">
        <v>76</v>
      </c>
      <c r="AY608" s="249" t="s">
        <v>129</v>
      </c>
    </row>
    <row r="609" s="14" customFormat="1">
      <c r="A609" s="14"/>
      <c r="B609" s="250"/>
      <c r="C609" s="251"/>
      <c r="D609" s="241" t="s">
        <v>138</v>
      </c>
      <c r="E609" s="252" t="s">
        <v>1</v>
      </c>
      <c r="F609" s="253" t="s">
        <v>964</v>
      </c>
      <c r="G609" s="251"/>
      <c r="H609" s="254">
        <v>0.12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0" t="s">
        <v>138</v>
      </c>
      <c r="AU609" s="260" t="s">
        <v>85</v>
      </c>
      <c r="AV609" s="14" t="s">
        <v>85</v>
      </c>
      <c r="AW609" s="14" t="s">
        <v>32</v>
      </c>
      <c r="AX609" s="14" t="s">
        <v>76</v>
      </c>
      <c r="AY609" s="260" t="s">
        <v>129</v>
      </c>
    </row>
    <row r="610" s="15" customFormat="1">
      <c r="A610" s="15"/>
      <c r="B610" s="261"/>
      <c r="C610" s="262"/>
      <c r="D610" s="241" t="s">
        <v>138</v>
      </c>
      <c r="E610" s="263" t="s">
        <v>1</v>
      </c>
      <c r="F610" s="264" t="s">
        <v>141</v>
      </c>
      <c r="G610" s="262"/>
      <c r="H610" s="265">
        <v>0.12</v>
      </c>
      <c r="I610" s="266"/>
      <c r="J610" s="262"/>
      <c r="K610" s="262"/>
      <c r="L610" s="267"/>
      <c r="M610" s="268"/>
      <c r="N610" s="269"/>
      <c r="O610" s="269"/>
      <c r="P610" s="269"/>
      <c r="Q610" s="269"/>
      <c r="R610" s="269"/>
      <c r="S610" s="269"/>
      <c r="T610" s="270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71" t="s">
        <v>138</v>
      </c>
      <c r="AU610" s="271" t="s">
        <v>85</v>
      </c>
      <c r="AV610" s="15" t="s">
        <v>136</v>
      </c>
      <c r="AW610" s="15" t="s">
        <v>32</v>
      </c>
      <c r="AX610" s="15" t="s">
        <v>83</v>
      </c>
      <c r="AY610" s="271" t="s">
        <v>129</v>
      </c>
    </row>
    <row r="611" s="12" customFormat="1" ht="22.8" customHeight="1">
      <c r="A611" s="12"/>
      <c r="B611" s="210"/>
      <c r="C611" s="211"/>
      <c r="D611" s="212" t="s">
        <v>75</v>
      </c>
      <c r="E611" s="224" t="s">
        <v>485</v>
      </c>
      <c r="F611" s="224" t="s">
        <v>486</v>
      </c>
      <c r="G611" s="211"/>
      <c r="H611" s="211"/>
      <c r="I611" s="214"/>
      <c r="J611" s="225">
        <f>BK611</f>
        <v>0</v>
      </c>
      <c r="K611" s="211"/>
      <c r="L611" s="216"/>
      <c r="M611" s="217"/>
      <c r="N611" s="218"/>
      <c r="O611" s="218"/>
      <c r="P611" s="219">
        <f>SUM(P612:P613)</f>
        <v>0</v>
      </c>
      <c r="Q611" s="218"/>
      <c r="R611" s="219">
        <f>SUM(R612:R613)</f>
        <v>0</v>
      </c>
      <c r="S611" s="218"/>
      <c r="T611" s="220">
        <f>SUM(T612:T613)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21" t="s">
        <v>83</v>
      </c>
      <c r="AT611" s="222" t="s">
        <v>75</v>
      </c>
      <c r="AU611" s="222" t="s">
        <v>83</v>
      </c>
      <c r="AY611" s="221" t="s">
        <v>129</v>
      </c>
      <c r="BK611" s="223">
        <f>SUM(BK612:BK613)</f>
        <v>0</v>
      </c>
    </row>
    <row r="612" s="2" customFormat="1" ht="21.75" customHeight="1">
      <c r="A612" s="38"/>
      <c r="B612" s="39"/>
      <c r="C612" s="226" t="s">
        <v>965</v>
      </c>
      <c r="D612" s="226" t="s">
        <v>131</v>
      </c>
      <c r="E612" s="227" t="s">
        <v>488</v>
      </c>
      <c r="F612" s="228" t="s">
        <v>489</v>
      </c>
      <c r="G612" s="229" t="s">
        <v>318</v>
      </c>
      <c r="H612" s="230">
        <v>288.80799999999999</v>
      </c>
      <c r="I612" s="231"/>
      <c r="J612" s="232">
        <f>ROUND(I612*H612,2)</f>
        <v>0</v>
      </c>
      <c r="K612" s="228" t="s">
        <v>135</v>
      </c>
      <c r="L612" s="44"/>
      <c r="M612" s="233" t="s">
        <v>1</v>
      </c>
      <c r="N612" s="234" t="s">
        <v>41</v>
      </c>
      <c r="O612" s="91"/>
      <c r="P612" s="235">
        <f>O612*H612</f>
        <v>0</v>
      </c>
      <c r="Q612" s="235">
        <v>0</v>
      </c>
      <c r="R612" s="235">
        <f>Q612*H612</f>
        <v>0</v>
      </c>
      <c r="S612" s="235">
        <v>0</v>
      </c>
      <c r="T612" s="23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7" t="s">
        <v>136</v>
      </c>
      <c r="AT612" s="237" t="s">
        <v>131</v>
      </c>
      <c r="AU612" s="237" t="s">
        <v>85</v>
      </c>
      <c r="AY612" s="17" t="s">
        <v>129</v>
      </c>
      <c r="BE612" s="238">
        <f>IF(N612="základní",J612,0)</f>
        <v>0</v>
      </c>
      <c r="BF612" s="238">
        <f>IF(N612="snížená",J612,0)</f>
        <v>0</v>
      </c>
      <c r="BG612" s="238">
        <f>IF(N612="zákl. přenesená",J612,0)</f>
        <v>0</v>
      </c>
      <c r="BH612" s="238">
        <f>IF(N612="sníž. přenesená",J612,0)</f>
        <v>0</v>
      </c>
      <c r="BI612" s="238">
        <f>IF(N612="nulová",J612,0)</f>
        <v>0</v>
      </c>
      <c r="BJ612" s="17" t="s">
        <v>83</v>
      </c>
      <c r="BK612" s="238">
        <f>ROUND(I612*H612,2)</f>
        <v>0</v>
      </c>
      <c r="BL612" s="17" t="s">
        <v>136</v>
      </c>
      <c r="BM612" s="237" t="s">
        <v>966</v>
      </c>
    </row>
    <row r="613" s="2" customFormat="1" ht="21.75" customHeight="1">
      <c r="A613" s="38"/>
      <c r="B613" s="39"/>
      <c r="C613" s="226" t="s">
        <v>967</v>
      </c>
      <c r="D613" s="226" t="s">
        <v>131</v>
      </c>
      <c r="E613" s="227" t="s">
        <v>492</v>
      </c>
      <c r="F613" s="228" t="s">
        <v>493</v>
      </c>
      <c r="G613" s="229" t="s">
        <v>318</v>
      </c>
      <c r="H613" s="230">
        <v>288.80799999999999</v>
      </c>
      <c r="I613" s="231"/>
      <c r="J613" s="232">
        <f>ROUND(I613*H613,2)</f>
        <v>0</v>
      </c>
      <c r="K613" s="228" t="s">
        <v>135</v>
      </c>
      <c r="L613" s="44"/>
      <c r="M613" s="233" t="s">
        <v>1</v>
      </c>
      <c r="N613" s="234" t="s">
        <v>41</v>
      </c>
      <c r="O613" s="91"/>
      <c r="P613" s="235">
        <f>O613*H613</f>
        <v>0</v>
      </c>
      <c r="Q613" s="235">
        <v>0</v>
      </c>
      <c r="R613" s="235">
        <f>Q613*H613</f>
        <v>0</v>
      </c>
      <c r="S613" s="235">
        <v>0</v>
      </c>
      <c r="T613" s="23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37" t="s">
        <v>136</v>
      </c>
      <c r="AT613" s="237" t="s">
        <v>131</v>
      </c>
      <c r="AU613" s="237" t="s">
        <v>85</v>
      </c>
      <c r="AY613" s="17" t="s">
        <v>129</v>
      </c>
      <c r="BE613" s="238">
        <f>IF(N613="základní",J613,0)</f>
        <v>0</v>
      </c>
      <c r="BF613" s="238">
        <f>IF(N613="snížená",J613,0)</f>
        <v>0</v>
      </c>
      <c r="BG613" s="238">
        <f>IF(N613="zákl. přenesená",J613,0)</f>
        <v>0</v>
      </c>
      <c r="BH613" s="238">
        <f>IF(N613="sníž. přenesená",J613,0)</f>
        <v>0</v>
      </c>
      <c r="BI613" s="238">
        <f>IF(N613="nulová",J613,0)</f>
        <v>0</v>
      </c>
      <c r="BJ613" s="17" t="s">
        <v>83</v>
      </c>
      <c r="BK613" s="238">
        <f>ROUND(I613*H613,2)</f>
        <v>0</v>
      </c>
      <c r="BL613" s="17" t="s">
        <v>136</v>
      </c>
      <c r="BM613" s="237" t="s">
        <v>968</v>
      </c>
    </row>
    <row r="614" s="12" customFormat="1" ht="25.92" customHeight="1">
      <c r="A614" s="12"/>
      <c r="B614" s="210"/>
      <c r="C614" s="211"/>
      <c r="D614" s="212" t="s">
        <v>75</v>
      </c>
      <c r="E614" s="213" t="s">
        <v>969</v>
      </c>
      <c r="F614" s="213" t="s">
        <v>970</v>
      </c>
      <c r="G614" s="211"/>
      <c r="H614" s="211"/>
      <c r="I614" s="214"/>
      <c r="J614" s="215">
        <f>BK614</f>
        <v>0</v>
      </c>
      <c r="K614" s="211"/>
      <c r="L614" s="216"/>
      <c r="M614" s="217"/>
      <c r="N614" s="218"/>
      <c r="O614" s="218"/>
      <c r="P614" s="219">
        <f>P615</f>
        <v>0</v>
      </c>
      <c r="Q614" s="218"/>
      <c r="R614" s="219">
        <f>R615</f>
        <v>0.029600000000000001</v>
      </c>
      <c r="S614" s="218"/>
      <c r="T614" s="220">
        <f>T615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21" t="s">
        <v>85</v>
      </c>
      <c r="AT614" s="222" t="s">
        <v>75</v>
      </c>
      <c r="AU614" s="222" t="s">
        <v>76</v>
      </c>
      <c r="AY614" s="221" t="s">
        <v>129</v>
      </c>
      <c r="BK614" s="223">
        <f>BK615</f>
        <v>0</v>
      </c>
    </row>
    <row r="615" s="12" customFormat="1" ht="22.8" customHeight="1">
      <c r="A615" s="12"/>
      <c r="B615" s="210"/>
      <c r="C615" s="211"/>
      <c r="D615" s="212" t="s">
        <v>75</v>
      </c>
      <c r="E615" s="224" t="s">
        <v>971</v>
      </c>
      <c r="F615" s="224" t="s">
        <v>972</v>
      </c>
      <c r="G615" s="211"/>
      <c r="H615" s="211"/>
      <c r="I615" s="214"/>
      <c r="J615" s="225">
        <f>BK615</f>
        <v>0</v>
      </c>
      <c r="K615" s="211"/>
      <c r="L615" s="216"/>
      <c r="M615" s="217"/>
      <c r="N615" s="218"/>
      <c r="O615" s="218"/>
      <c r="P615" s="219">
        <f>SUM(P616:P619)</f>
        <v>0</v>
      </c>
      <c r="Q615" s="218"/>
      <c r="R615" s="219">
        <f>SUM(R616:R619)</f>
        <v>0.029600000000000001</v>
      </c>
      <c r="S615" s="218"/>
      <c r="T615" s="220">
        <f>SUM(T616:T619)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21" t="s">
        <v>85</v>
      </c>
      <c r="AT615" s="222" t="s">
        <v>75</v>
      </c>
      <c r="AU615" s="222" t="s">
        <v>83</v>
      </c>
      <c r="AY615" s="221" t="s">
        <v>129</v>
      </c>
      <c r="BK615" s="223">
        <f>SUM(BK616:BK619)</f>
        <v>0</v>
      </c>
    </row>
    <row r="616" s="2" customFormat="1" ht="16.5" customHeight="1">
      <c r="A616" s="38"/>
      <c r="B616" s="39"/>
      <c r="C616" s="226" t="s">
        <v>973</v>
      </c>
      <c r="D616" s="226" t="s">
        <v>131</v>
      </c>
      <c r="E616" s="227" t="s">
        <v>974</v>
      </c>
      <c r="F616" s="228" t="s">
        <v>975</v>
      </c>
      <c r="G616" s="229" t="s">
        <v>149</v>
      </c>
      <c r="H616" s="230">
        <v>74</v>
      </c>
      <c r="I616" s="231"/>
      <c r="J616" s="232">
        <f>ROUND(I616*H616,2)</f>
        <v>0</v>
      </c>
      <c r="K616" s="228" t="s">
        <v>135</v>
      </c>
      <c r="L616" s="44"/>
      <c r="M616" s="233" t="s">
        <v>1</v>
      </c>
      <c r="N616" s="234" t="s">
        <v>41</v>
      </c>
      <c r="O616" s="91"/>
      <c r="P616" s="235">
        <f>O616*H616</f>
        <v>0</v>
      </c>
      <c r="Q616" s="235">
        <v>0.00040000000000000002</v>
      </c>
      <c r="R616" s="235">
        <f>Q616*H616</f>
        <v>0.029600000000000001</v>
      </c>
      <c r="S616" s="235">
        <v>0</v>
      </c>
      <c r="T616" s="23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7" t="s">
        <v>207</v>
      </c>
      <c r="AT616" s="237" t="s">
        <v>131</v>
      </c>
      <c r="AU616" s="237" t="s">
        <v>85</v>
      </c>
      <c r="AY616" s="17" t="s">
        <v>129</v>
      </c>
      <c r="BE616" s="238">
        <f>IF(N616="základní",J616,0)</f>
        <v>0</v>
      </c>
      <c r="BF616" s="238">
        <f>IF(N616="snížená",J616,0)</f>
        <v>0</v>
      </c>
      <c r="BG616" s="238">
        <f>IF(N616="zákl. přenesená",J616,0)</f>
        <v>0</v>
      </c>
      <c r="BH616" s="238">
        <f>IF(N616="sníž. přenesená",J616,0)</f>
        <v>0</v>
      </c>
      <c r="BI616" s="238">
        <f>IF(N616="nulová",J616,0)</f>
        <v>0</v>
      </c>
      <c r="BJ616" s="17" t="s">
        <v>83</v>
      </c>
      <c r="BK616" s="238">
        <f>ROUND(I616*H616,2)</f>
        <v>0</v>
      </c>
      <c r="BL616" s="17" t="s">
        <v>207</v>
      </c>
      <c r="BM616" s="237" t="s">
        <v>976</v>
      </c>
    </row>
    <row r="617" s="13" customFormat="1">
      <c r="A617" s="13"/>
      <c r="B617" s="239"/>
      <c r="C617" s="240"/>
      <c r="D617" s="241" t="s">
        <v>138</v>
      </c>
      <c r="E617" s="242" t="s">
        <v>1</v>
      </c>
      <c r="F617" s="243" t="s">
        <v>977</v>
      </c>
      <c r="G617" s="240"/>
      <c r="H617" s="242" t="s">
        <v>1</v>
      </c>
      <c r="I617" s="244"/>
      <c r="J617" s="240"/>
      <c r="K617" s="240"/>
      <c r="L617" s="245"/>
      <c r="M617" s="246"/>
      <c r="N617" s="247"/>
      <c r="O617" s="247"/>
      <c r="P617" s="247"/>
      <c r="Q617" s="247"/>
      <c r="R617" s="247"/>
      <c r="S617" s="247"/>
      <c r="T617" s="24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9" t="s">
        <v>138</v>
      </c>
      <c r="AU617" s="249" t="s">
        <v>85</v>
      </c>
      <c r="AV617" s="13" t="s">
        <v>83</v>
      </c>
      <c r="AW617" s="13" t="s">
        <v>32</v>
      </c>
      <c r="AX617" s="13" t="s">
        <v>76</v>
      </c>
      <c r="AY617" s="249" t="s">
        <v>129</v>
      </c>
    </row>
    <row r="618" s="14" customFormat="1">
      <c r="A618" s="14"/>
      <c r="B618" s="250"/>
      <c r="C618" s="251"/>
      <c r="D618" s="241" t="s">
        <v>138</v>
      </c>
      <c r="E618" s="252" t="s">
        <v>1</v>
      </c>
      <c r="F618" s="253" t="s">
        <v>978</v>
      </c>
      <c r="G618" s="251"/>
      <c r="H618" s="254">
        <v>74</v>
      </c>
      <c r="I618" s="255"/>
      <c r="J618" s="251"/>
      <c r="K618" s="251"/>
      <c r="L618" s="256"/>
      <c r="M618" s="257"/>
      <c r="N618" s="258"/>
      <c r="O618" s="258"/>
      <c r="P618" s="258"/>
      <c r="Q618" s="258"/>
      <c r="R618" s="258"/>
      <c r="S618" s="258"/>
      <c r="T618" s="25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0" t="s">
        <v>138</v>
      </c>
      <c r="AU618" s="260" t="s">
        <v>85</v>
      </c>
      <c r="AV618" s="14" t="s">
        <v>85</v>
      </c>
      <c r="AW618" s="14" t="s">
        <v>32</v>
      </c>
      <c r="AX618" s="14" t="s">
        <v>76</v>
      </c>
      <c r="AY618" s="260" t="s">
        <v>129</v>
      </c>
    </row>
    <row r="619" s="15" customFormat="1">
      <c r="A619" s="15"/>
      <c r="B619" s="261"/>
      <c r="C619" s="262"/>
      <c r="D619" s="241" t="s">
        <v>138</v>
      </c>
      <c r="E619" s="263" t="s">
        <v>1</v>
      </c>
      <c r="F619" s="264" t="s">
        <v>141</v>
      </c>
      <c r="G619" s="262"/>
      <c r="H619" s="265">
        <v>74</v>
      </c>
      <c r="I619" s="266"/>
      <c r="J619" s="262"/>
      <c r="K619" s="262"/>
      <c r="L619" s="267"/>
      <c r="M619" s="282"/>
      <c r="N619" s="283"/>
      <c r="O619" s="283"/>
      <c r="P619" s="283"/>
      <c r="Q619" s="283"/>
      <c r="R619" s="283"/>
      <c r="S619" s="283"/>
      <c r="T619" s="284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1" t="s">
        <v>138</v>
      </c>
      <c r="AU619" s="271" t="s">
        <v>85</v>
      </c>
      <c r="AV619" s="15" t="s">
        <v>136</v>
      </c>
      <c r="AW619" s="15" t="s">
        <v>32</v>
      </c>
      <c r="AX619" s="15" t="s">
        <v>83</v>
      </c>
      <c r="AY619" s="271" t="s">
        <v>129</v>
      </c>
    </row>
    <row r="620" s="2" customFormat="1" ht="6.96" customHeight="1">
      <c r="A620" s="38"/>
      <c r="B620" s="66"/>
      <c r="C620" s="67"/>
      <c r="D620" s="67"/>
      <c r="E620" s="67"/>
      <c r="F620" s="67"/>
      <c r="G620" s="67"/>
      <c r="H620" s="67"/>
      <c r="I620" s="67"/>
      <c r="J620" s="67"/>
      <c r="K620" s="67"/>
      <c r="L620" s="44"/>
      <c r="M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</row>
  </sheetData>
  <sheetProtection sheet="1" autoFilter="0" formatColumns="0" formatRows="0" objects="1" scenarios="1" spinCount="100000" saltValue="ZfDM6XXSRqj66y+5C+hk155rCe2HjUz2rdUYN6JkSHQh6EvL4V7YX5279T4hIy3TifADNouP1fgjqCRkkbff3A==" hashValue="q+d7Bf9gP8bSm6XlpeoEZpjbGS9pD9mVK5ZyBfdYZCw2FlMt5oo0TFUy3vxMGBvRtDN/PMtqkyqaeoz6/7tCUg==" algorithmName="SHA-512" password="CC35"/>
  <autoFilter ref="C127:K6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Rekonstrukce ulice Na Drahách, Rychnov nad Kněžnou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979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ROUND((SUM(BE122:BE151)),  2)</f>
        <v>0</v>
      </c>
      <c r="G33" s="38"/>
      <c r="H33" s="38"/>
      <c r="I33" s="164">
        <v>0.20999999999999999</v>
      </c>
      <c r="J33" s="163">
        <f>ROUND(((SUM(BE122:BE151))*I33),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ROUND((SUM(BF122:BF151)),  2)</f>
        <v>0</v>
      </c>
      <c r="G34" s="38"/>
      <c r="H34" s="38"/>
      <c r="I34" s="164">
        <v>0.12</v>
      </c>
      <c r="J34" s="163">
        <f>ROUND(((SUM(BF122:BF151))*I34),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ROUND((SUM(BG122:BG151)),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ROUND((SUM(BH122:BH151)),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ROUND((SUM(BI122:BI151)),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Rekonstrukce ulice Na Drahách,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980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981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982</v>
      </c>
      <c r="E99" s="196"/>
      <c r="F99" s="196"/>
      <c r="G99" s="196"/>
      <c r="H99" s="196"/>
      <c r="I99" s="196"/>
      <c r="J99" s="197">
        <f>J133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983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984</v>
      </c>
      <c r="E101" s="196"/>
      <c r="F101" s="196"/>
      <c r="G101" s="196"/>
      <c r="H101" s="196"/>
      <c r="I101" s="196"/>
      <c r="J101" s="197">
        <f>J145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985</v>
      </c>
      <c r="E102" s="196"/>
      <c r="F102" s="196"/>
      <c r="G102" s="196"/>
      <c r="H102" s="196"/>
      <c r="I102" s="196"/>
      <c r="J102" s="197">
        <f>J150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Rekonstrukce ulice Na Drahách, Rychnov nad Kněžnou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Rychnov nad Kněžnou</v>
      </c>
      <c r="G116" s="40"/>
      <c r="H116" s="40"/>
      <c r="I116" s="32" t="s">
        <v>22</v>
      </c>
      <c r="J116" s="79" t="str">
        <f>IF(J12="","",J12)</f>
        <v>2. 2. 2024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115</v>
      </c>
      <c r="D121" s="202" t="s">
        <v>61</v>
      </c>
      <c r="E121" s="202" t="s">
        <v>57</v>
      </c>
      <c r="F121" s="202" t="s">
        <v>58</v>
      </c>
      <c r="G121" s="202" t="s">
        <v>116</v>
      </c>
      <c r="H121" s="202" t="s">
        <v>117</v>
      </c>
      <c r="I121" s="202" t="s">
        <v>118</v>
      </c>
      <c r="J121" s="202" t="s">
        <v>104</v>
      </c>
      <c r="K121" s="203" t="s">
        <v>119</v>
      </c>
      <c r="L121" s="204"/>
      <c r="M121" s="100" t="s">
        <v>1</v>
      </c>
      <c r="N121" s="101" t="s">
        <v>40</v>
      </c>
      <c r="O121" s="101" t="s">
        <v>120</v>
      </c>
      <c r="P121" s="101" t="s">
        <v>121</v>
      </c>
      <c r="Q121" s="101" t="s">
        <v>122</v>
      </c>
      <c r="R121" s="101" t="s">
        <v>123</v>
      </c>
      <c r="S121" s="101" t="s">
        <v>124</v>
      </c>
      <c r="T121" s="102" t="s">
        <v>125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126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986</v>
      </c>
      <c r="F123" s="213" t="s">
        <v>987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P124+P133+P142+P145+P150</f>
        <v>0</v>
      </c>
      <c r="Q123" s="218"/>
      <c r="R123" s="219">
        <f>R124+R133+R142+R145+R150</f>
        <v>0</v>
      </c>
      <c r="S123" s="218"/>
      <c r="T123" s="220">
        <f>T124+T133+T142+T145+T150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158</v>
      </c>
      <c r="AT123" s="222" t="s">
        <v>75</v>
      </c>
      <c r="AU123" s="222" t="s">
        <v>76</v>
      </c>
      <c r="AY123" s="221" t="s">
        <v>129</v>
      </c>
      <c r="BK123" s="223">
        <f>BK124+BK133+BK142+BK145+BK150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988</v>
      </c>
      <c r="F124" s="224" t="s">
        <v>989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158</v>
      </c>
      <c r="AT124" s="222" t="s">
        <v>75</v>
      </c>
      <c r="AU124" s="222" t="s">
        <v>83</v>
      </c>
      <c r="AY124" s="221" t="s">
        <v>129</v>
      </c>
      <c r="BK124" s="223">
        <f>SUM(BK125:BK132)</f>
        <v>0</v>
      </c>
    </row>
    <row r="125" s="2" customFormat="1" ht="16.5" customHeight="1">
      <c r="A125" s="38"/>
      <c r="B125" s="39"/>
      <c r="C125" s="226" t="s">
        <v>83</v>
      </c>
      <c r="D125" s="226" t="s">
        <v>131</v>
      </c>
      <c r="E125" s="227" t="s">
        <v>990</v>
      </c>
      <c r="F125" s="228" t="s">
        <v>991</v>
      </c>
      <c r="G125" s="229" t="s">
        <v>134</v>
      </c>
      <c r="H125" s="230">
        <v>1</v>
      </c>
      <c r="I125" s="231"/>
      <c r="J125" s="232">
        <f>ROUND(I125*H125,2)</f>
        <v>0</v>
      </c>
      <c r="K125" s="228" t="s">
        <v>135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992</v>
      </c>
      <c r="AT125" s="237" t="s">
        <v>131</v>
      </c>
      <c r="AU125" s="237" t="s">
        <v>85</v>
      </c>
      <c r="AY125" s="17" t="s">
        <v>129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992</v>
      </c>
      <c r="BM125" s="237" t="s">
        <v>993</v>
      </c>
    </row>
    <row r="126" s="2" customFormat="1" ht="16.5" customHeight="1">
      <c r="A126" s="38"/>
      <c r="B126" s="39"/>
      <c r="C126" s="226" t="s">
        <v>85</v>
      </c>
      <c r="D126" s="226" t="s">
        <v>131</v>
      </c>
      <c r="E126" s="227" t="s">
        <v>994</v>
      </c>
      <c r="F126" s="228" t="s">
        <v>995</v>
      </c>
      <c r="G126" s="229" t="s">
        <v>134</v>
      </c>
      <c r="H126" s="230">
        <v>1</v>
      </c>
      <c r="I126" s="231"/>
      <c r="J126" s="232">
        <f>ROUND(I126*H126,2)</f>
        <v>0</v>
      </c>
      <c r="K126" s="228" t="s">
        <v>135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992</v>
      </c>
      <c r="AT126" s="237" t="s">
        <v>131</v>
      </c>
      <c r="AU126" s="237" t="s">
        <v>85</v>
      </c>
      <c r="AY126" s="17" t="s">
        <v>129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992</v>
      </c>
      <c r="BM126" s="237" t="s">
        <v>996</v>
      </c>
    </row>
    <row r="127" s="2" customFormat="1" ht="16.5" customHeight="1">
      <c r="A127" s="38"/>
      <c r="B127" s="39"/>
      <c r="C127" s="226" t="s">
        <v>146</v>
      </c>
      <c r="D127" s="226" t="s">
        <v>131</v>
      </c>
      <c r="E127" s="227" t="s">
        <v>997</v>
      </c>
      <c r="F127" s="228" t="s">
        <v>998</v>
      </c>
      <c r="G127" s="229" t="s">
        <v>134</v>
      </c>
      <c r="H127" s="230">
        <v>1</v>
      </c>
      <c r="I127" s="231"/>
      <c r="J127" s="232">
        <f>ROUND(I127*H127,2)</f>
        <v>0</v>
      </c>
      <c r="K127" s="228" t="s">
        <v>135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992</v>
      </c>
      <c r="AT127" s="237" t="s">
        <v>131</v>
      </c>
      <c r="AU127" s="237" t="s">
        <v>85</v>
      </c>
      <c r="AY127" s="17" t="s">
        <v>129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992</v>
      </c>
      <c r="BM127" s="237" t="s">
        <v>999</v>
      </c>
    </row>
    <row r="128" s="13" customFormat="1">
      <c r="A128" s="13"/>
      <c r="B128" s="239"/>
      <c r="C128" s="240"/>
      <c r="D128" s="241" t="s">
        <v>138</v>
      </c>
      <c r="E128" s="242" t="s">
        <v>1</v>
      </c>
      <c r="F128" s="243" t="s">
        <v>1000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85</v>
      </c>
      <c r="AV128" s="13" t="s">
        <v>83</v>
      </c>
      <c r="AW128" s="13" t="s">
        <v>32</v>
      </c>
      <c r="AX128" s="13" t="s">
        <v>76</v>
      </c>
      <c r="AY128" s="249" t="s">
        <v>129</v>
      </c>
    </row>
    <row r="129" s="14" customFormat="1">
      <c r="A129" s="14"/>
      <c r="B129" s="250"/>
      <c r="C129" s="251"/>
      <c r="D129" s="241" t="s">
        <v>138</v>
      </c>
      <c r="E129" s="252" t="s">
        <v>1</v>
      </c>
      <c r="F129" s="253" t="s">
        <v>83</v>
      </c>
      <c r="G129" s="251"/>
      <c r="H129" s="254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138</v>
      </c>
      <c r="AU129" s="260" t="s">
        <v>85</v>
      </c>
      <c r="AV129" s="14" t="s">
        <v>85</v>
      </c>
      <c r="AW129" s="14" t="s">
        <v>32</v>
      </c>
      <c r="AX129" s="14" t="s">
        <v>76</v>
      </c>
      <c r="AY129" s="260" t="s">
        <v>129</v>
      </c>
    </row>
    <row r="130" s="15" customFormat="1">
      <c r="A130" s="15"/>
      <c r="B130" s="261"/>
      <c r="C130" s="262"/>
      <c r="D130" s="241" t="s">
        <v>138</v>
      </c>
      <c r="E130" s="263" t="s">
        <v>1</v>
      </c>
      <c r="F130" s="264" t="s">
        <v>141</v>
      </c>
      <c r="G130" s="262"/>
      <c r="H130" s="265">
        <v>1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1" t="s">
        <v>138</v>
      </c>
      <c r="AU130" s="271" t="s">
        <v>85</v>
      </c>
      <c r="AV130" s="15" t="s">
        <v>136</v>
      </c>
      <c r="AW130" s="15" t="s">
        <v>32</v>
      </c>
      <c r="AX130" s="15" t="s">
        <v>83</v>
      </c>
      <c r="AY130" s="271" t="s">
        <v>129</v>
      </c>
    </row>
    <row r="131" s="2" customFormat="1" ht="16.5" customHeight="1">
      <c r="A131" s="38"/>
      <c r="B131" s="39"/>
      <c r="C131" s="226" t="s">
        <v>136</v>
      </c>
      <c r="D131" s="226" t="s">
        <v>131</v>
      </c>
      <c r="E131" s="227" t="s">
        <v>1001</v>
      </c>
      <c r="F131" s="228" t="s">
        <v>1002</v>
      </c>
      <c r="G131" s="229" t="s">
        <v>134</v>
      </c>
      <c r="H131" s="230">
        <v>1</v>
      </c>
      <c r="I131" s="231"/>
      <c r="J131" s="232">
        <f>ROUND(I131*H131,2)</f>
        <v>0</v>
      </c>
      <c r="K131" s="228" t="s">
        <v>135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992</v>
      </c>
      <c r="AT131" s="237" t="s">
        <v>131</v>
      </c>
      <c r="AU131" s="237" t="s">
        <v>85</v>
      </c>
      <c r="AY131" s="17" t="s">
        <v>129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992</v>
      </c>
      <c r="BM131" s="237" t="s">
        <v>1003</v>
      </c>
    </row>
    <row r="132" s="2" customFormat="1" ht="16.5" customHeight="1">
      <c r="A132" s="38"/>
      <c r="B132" s="39"/>
      <c r="C132" s="226" t="s">
        <v>158</v>
      </c>
      <c r="D132" s="226" t="s">
        <v>131</v>
      </c>
      <c r="E132" s="227" t="s">
        <v>1004</v>
      </c>
      <c r="F132" s="228" t="s">
        <v>1005</v>
      </c>
      <c r="G132" s="229" t="s">
        <v>134</v>
      </c>
      <c r="H132" s="230">
        <v>1</v>
      </c>
      <c r="I132" s="231"/>
      <c r="J132" s="232">
        <f>ROUND(I132*H132,2)</f>
        <v>0</v>
      </c>
      <c r="K132" s="228" t="s">
        <v>135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992</v>
      </c>
      <c r="AT132" s="237" t="s">
        <v>131</v>
      </c>
      <c r="AU132" s="237" t="s">
        <v>85</v>
      </c>
      <c r="AY132" s="17" t="s">
        <v>129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992</v>
      </c>
      <c r="BM132" s="237" t="s">
        <v>1006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1007</v>
      </c>
      <c r="F133" s="224" t="s">
        <v>1008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SUM(P134:P141)</f>
        <v>0</v>
      </c>
      <c r="Q133" s="218"/>
      <c r="R133" s="219">
        <f>SUM(R134:R141)</f>
        <v>0</v>
      </c>
      <c r="S133" s="218"/>
      <c r="T133" s="220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158</v>
      </c>
      <c r="AT133" s="222" t="s">
        <v>75</v>
      </c>
      <c r="AU133" s="222" t="s">
        <v>83</v>
      </c>
      <c r="AY133" s="221" t="s">
        <v>129</v>
      </c>
      <c r="BK133" s="223">
        <f>SUM(BK134:BK141)</f>
        <v>0</v>
      </c>
    </row>
    <row r="134" s="2" customFormat="1" ht="16.5" customHeight="1">
      <c r="A134" s="38"/>
      <c r="B134" s="39"/>
      <c r="C134" s="226" t="s">
        <v>161</v>
      </c>
      <c r="D134" s="226" t="s">
        <v>131</v>
      </c>
      <c r="E134" s="227" t="s">
        <v>1009</v>
      </c>
      <c r="F134" s="228" t="s">
        <v>1008</v>
      </c>
      <c r="G134" s="229" t="s">
        <v>134</v>
      </c>
      <c r="H134" s="230">
        <v>1</v>
      </c>
      <c r="I134" s="231"/>
      <c r="J134" s="232">
        <f>ROUND(I134*H134,2)</f>
        <v>0</v>
      </c>
      <c r="K134" s="228" t="s">
        <v>135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992</v>
      </c>
      <c r="AT134" s="237" t="s">
        <v>131</v>
      </c>
      <c r="AU134" s="237" t="s">
        <v>85</v>
      </c>
      <c r="AY134" s="17" t="s">
        <v>129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992</v>
      </c>
      <c r="BM134" s="237" t="s">
        <v>1010</v>
      </c>
    </row>
    <row r="135" s="13" customFormat="1">
      <c r="A135" s="13"/>
      <c r="B135" s="239"/>
      <c r="C135" s="240"/>
      <c r="D135" s="241" t="s">
        <v>138</v>
      </c>
      <c r="E135" s="242" t="s">
        <v>1</v>
      </c>
      <c r="F135" s="243" t="s">
        <v>1011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138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129</v>
      </c>
    </row>
    <row r="136" s="14" customFormat="1">
      <c r="A136" s="14"/>
      <c r="B136" s="250"/>
      <c r="C136" s="251"/>
      <c r="D136" s="241" t="s">
        <v>138</v>
      </c>
      <c r="E136" s="252" t="s">
        <v>1</v>
      </c>
      <c r="F136" s="253" t="s">
        <v>83</v>
      </c>
      <c r="G136" s="251"/>
      <c r="H136" s="254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138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129</v>
      </c>
    </row>
    <row r="137" s="15" customFormat="1">
      <c r="A137" s="15"/>
      <c r="B137" s="261"/>
      <c r="C137" s="262"/>
      <c r="D137" s="241" t="s">
        <v>138</v>
      </c>
      <c r="E137" s="263" t="s">
        <v>1</v>
      </c>
      <c r="F137" s="264" t="s">
        <v>141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138</v>
      </c>
      <c r="AU137" s="271" t="s">
        <v>85</v>
      </c>
      <c r="AV137" s="15" t="s">
        <v>136</v>
      </c>
      <c r="AW137" s="15" t="s">
        <v>32</v>
      </c>
      <c r="AX137" s="15" t="s">
        <v>83</v>
      </c>
      <c r="AY137" s="271" t="s">
        <v>129</v>
      </c>
    </row>
    <row r="138" s="2" customFormat="1" ht="16.5" customHeight="1">
      <c r="A138" s="38"/>
      <c r="B138" s="39"/>
      <c r="C138" s="226" t="s">
        <v>167</v>
      </c>
      <c r="D138" s="226" t="s">
        <v>131</v>
      </c>
      <c r="E138" s="227" t="s">
        <v>1012</v>
      </c>
      <c r="F138" s="228" t="s">
        <v>1013</v>
      </c>
      <c r="G138" s="229" t="s">
        <v>134</v>
      </c>
      <c r="H138" s="230">
        <v>1</v>
      </c>
      <c r="I138" s="231"/>
      <c r="J138" s="232">
        <f>ROUND(I138*H138,2)</f>
        <v>0</v>
      </c>
      <c r="K138" s="228" t="s">
        <v>135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992</v>
      </c>
      <c r="AT138" s="237" t="s">
        <v>131</v>
      </c>
      <c r="AU138" s="237" t="s">
        <v>85</v>
      </c>
      <c r="AY138" s="17" t="s">
        <v>129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992</v>
      </c>
      <c r="BM138" s="237" t="s">
        <v>1014</v>
      </c>
    </row>
    <row r="139" s="13" customFormat="1">
      <c r="A139" s="13"/>
      <c r="B139" s="239"/>
      <c r="C139" s="240"/>
      <c r="D139" s="241" t="s">
        <v>138</v>
      </c>
      <c r="E139" s="242" t="s">
        <v>1</v>
      </c>
      <c r="F139" s="243" t="s">
        <v>1015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138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129</v>
      </c>
    </row>
    <row r="140" s="14" customFormat="1">
      <c r="A140" s="14"/>
      <c r="B140" s="250"/>
      <c r="C140" s="251"/>
      <c r="D140" s="241" t="s">
        <v>138</v>
      </c>
      <c r="E140" s="252" t="s">
        <v>1</v>
      </c>
      <c r="F140" s="253" t="s">
        <v>83</v>
      </c>
      <c r="G140" s="251"/>
      <c r="H140" s="254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138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129</v>
      </c>
    </row>
    <row r="141" s="15" customFormat="1">
      <c r="A141" s="15"/>
      <c r="B141" s="261"/>
      <c r="C141" s="262"/>
      <c r="D141" s="241" t="s">
        <v>138</v>
      </c>
      <c r="E141" s="263" t="s">
        <v>1</v>
      </c>
      <c r="F141" s="264" t="s">
        <v>141</v>
      </c>
      <c r="G141" s="262"/>
      <c r="H141" s="265">
        <v>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138</v>
      </c>
      <c r="AU141" s="271" t="s">
        <v>85</v>
      </c>
      <c r="AV141" s="15" t="s">
        <v>136</v>
      </c>
      <c r="AW141" s="15" t="s">
        <v>32</v>
      </c>
      <c r="AX141" s="15" t="s">
        <v>83</v>
      </c>
      <c r="AY141" s="271" t="s">
        <v>129</v>
      </c>
    </row>
    <row r="142" s="12" customFormat="1" ht="22.8" customHeight="1">
      <c r="A142" s="12"/>
      <c r="B142" s="210"/>
      <c r="C142" s="211"/>
      <c r="D142" s="212" t="s">
        <v>75</v>
      </c>
      <c r="E142" s="224" t="s">
        <v>1016</v>
      </c>
      <c r="F142" s="224" t="s">
        <v>1017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SUM(P143:P144)</f>
        <v>0</v>
      </c>
      <c r="Q142" s="218"/>
      <c r="R142" s="219">
        <f>SUM(R143:R144)</f>
        <v>0</v>
      </c>
      <c r="S142" s="218"/>
      <c r="T142" s="220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158</v>
      </c>
      <c r="AT142" s="222" t="s">
        <v>75</v>
      </c>
      <c r="AU142" s="222" t="s">
        <v>83</v>
      </c>
      <c r="AY142" s="221" t="s">
        <v>129</v>
      </c>
      <c r="BK142" s="223">
        <f>SUM(BK143:BK144)</f>
        <v>0</v>
      </c>
    </row>
    <row r="143" s="2" customFormat="1" ht="16.5" customHeight="1">
      <c r="A143" s="38"/>
      <c r="B143" s="39"/>
      <c r="C143" s="226" t="s">
        <v>171</v>
      </c>
      <c r="D143" s="226" t="s">
        <v>131</v>
      </c>
      <c r="E143" s="227" t="s">
        <v>1018</v>
      </c>
      <c r="F143" s="228" t="s">
        <v>1019</v>
      </c>
      <c r="G143" s="229" t="s">
        <v>134</v>
      </c>
      <c r="H143" s="230">
        <v>1</v>
      </c>
      <c r="I143" s="231"/>
      <c r="J143" s="232">
        <f>ROUND(I143*H143,2)</f>
        <v>0</v>
      </c>
      <c r="K143" s="228" t="s">
        <v>135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992</v>
      </c>
      <c r="AT143" s="237" t="s">
        <v>131</v>
      </c>
      <c r="AU143" s="237" t="s">
        <v>85</v>
      </c>
      <c r="AY143" s="17" t="s">
        <v>129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992</v>
      </c>
      <c r="BM143" s="237" t="s">
        <v>1020</v>
      </c>
    </row>
    <row r="144" s="2" customFormat="1" ht="16.5" customHeight="1">
      <c r="A144" s="38"/>
      <c r="B144" s="39"/>
      <c r="C144" s="226" t="s">
        <v>175</v>
      </c>
      <c r="D144" s="226" t="s">
        <v>131</v>
      </c>
      <c r="E144" s="227" t="s">
        <v>1021</v>
      </c>
      <c r="F144" s="228" t="s">
        <v>1022</v>
      </c>
      <c r="G144" s="229" t="s">
        <v>134</v>
      </c>
      <c r="H144" s="230">
        <v>4</v>
      </c>
      <c r="I144" s="231"/>
      <c r="J144" s="232">
        <f>ROUND(I144*H144,2)</f>
        <v>0</v>
      </c>
      <c r="K144" s="228" t="s">
        <v>135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992</v>
      </c>
      <c r="AT144" s="237" t="s">
        <v>131</v>
      </c>
      <c r="AU144" s="237" t="s">
        <v>85</v>
      </c>
      <c r="AY144" s="17" t="s">
        <v>129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992</v>
      </c>
      <c r="BM144" s="237" t="s">
        <v>1023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1024</v>
      </c>
      <c r="F145" s="224" t="s">
        <v>1025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SUM(P146:P149)</f>
        <v>0</v>
      </c>
      <c r="Q145" s="218"/>
      <c r="R145" s="219">
        <f>SUM(R146:R149)</f>
        <v>0</v>
      </c>
      <c r="S145" s="218"/>
      <c r="T145" s="220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158</v>
      </c>
      <c r="AT145" s="222" t="s">
        <v>75</v>
      </c>
      <c r="AU145" s="222" t="s">
        <v>83</v>
      </c>
      <c r="AY145" s="221" t="s">
        <v>129</v>
      </c>
      <c r="BK145" s="223">
        <f>SUM(BK146:BK149)</f>
        <v>0</v>
      </c>
    </row>
    <row r="146" s="2" customFormat="1" ht="16.5" customHeight="1">
      <c r="A146" s="38"/>
      <c r="B146" s="39"/>
      <c r="C146" s="226" t="s">
        <v>140</v>
      </c>
      <c r="D146" s="226" t="s">
        <v>131</v>
      </c>
      <c r="E146" s="227" t="s">
        <v>1026</v>
      </c>
      <c r="F146" s="228" t="s">
        <v>1027</v>
      </c>
      <c r="G146" s="229" t="s">
        <v>134</v>
      </c>
      <c r="H146" s="230">
        <v>1</v>
      </c>
      <c r="I146" s="231"/>
      <c r="J146" s="232">
        <f>ROUND(I146*H146,2)</f>
        <v>0</v>
      </c>
      <c r="K146" s="228" t="s">
        <v>135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992</v>
      </c>
      <c r="AT146" s="237" t="s">
        <v>131</v>
      </c>
      <c r="AU146" s="237" t="s">
        <v>85</v>
      </c>
      <c r="AY146" s="17" t="s">
        <v>129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992</v>
      </c>
      <c r="BM146" s="237" t="s">
        <v>1028</v>
      </c>
    </row>
    <row r="147" s="13" customFormat="1">
      <c r="A147" s="13"/>
      <c r="B147" s="239"/>
      <c r="C147" s="240"/>
      <c r="D147" s="241" t="s">
        <v>138</v>
      </c>
      <c r="E147" s="242" t="s">
        <v>1</v>
      </c>
      <c r="F147" s="243" t="s">
        <v>1029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138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129</v>
      </c>
    </row>
    <row r="148" s="14" customFormat="1">
      <c r="A148" s="14"/>
      <c r="B148" s="250"/>
      <c r="C148" s="251"/>
      <c r="D148" s="241" t="s">
        <v>138</v>
      </c>
      <c r="E148" s="252" t="s">
        <v>1</v>
      </c>
      <c r="F148" s="253" t="s">
        <v>83</v>
      </c>
      <c r="G148" s="251"/>
      <c r="H148" s="254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138</v>
      </c>
      <c r="AU148" s="260" t="s">
        <v>85</v>
      </c>
      <c r="AV148" s="14" t="s">
        <v>85</v>
      </c>
      <c r="AW148" s="14" t="s">
        <v>32</v>
      </c>
      <c r="AX148" s="14" t="s">
        <v>76</v>
      </c>
      <c r="AY148" s="260" t="s">
        <v>129</v>
      </c>
    </row>
    <row r="149" s="15" customFormat="1">
      <c r="A149" s="15"/>
      <c r="B149" s="261"/>
      <c r="C149" s="262"/>
      <c r="D149" s="241" t="s">
        <v>138</v>
      </c>
      <c r="E149" s="263" t="s">
        <v>1</v>
      </c>
      <c r="F149" s="264" t="s">
        <v>141</v>
      </c>
      <c r="G149" s="262"/>
      <c r="H149" s="265">
        <v>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138</v>
      </c>
      <c r="AU149" s="271" t="s">
        <v>85</v>
      </c>
      <c r="AV149" s="15" t="s">
        <v>136</v>
      </c>
      <c r="AW149" s="15" t="s">
        <v>32</v>
      </c>
      <c r="AX149" s="15" t="s">
        <v>83</v>
      </c>
      <c r="AY149" s="271" t="s">
        <v>129</v>
      </c>
    </row>
    <row r="150" s="12" customFormat="1" ht="22.8" customHeight="1">
      <c r="A150" s="12"/>
      <c r="B150" s="210"/>
      <c r="C150" s="211"/>
      <c r="D150" s="212" t="s">
        <v>75</v>
      </c>
      <c r="E150" s="224" t="s">
        <v>1030</v>
      </c>
      <c r="F150" s="224" t="s">
        <v>1031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P151</f>
        <v>0</v>
      </c>
      <c r="Q150" s="218"/>
      <c r="R150" s="219">
        <f>R151</f>
        <v>0</v>
      </c>
      <c r="S150" s="218"/>
      <c r="T150" s="22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158</v>
      </c>
      <c r="AT150" s="222" t="s">
        <v>75</v>
      </c>
      <c r="AU150" s="222" t="s">
        <v>83</v>
      </c>
      <c r="AY150" s="221" t="s">
        <v>129</v>
      </c>
      <c r="BK150" s="223">
        <f>BK151</f>
        <v>0</v>
      </c>
    </row>
    <row r="151" s="2" customFormat="1" ht="16.5" customHeight="1">
      <c r="A151" s="38"/>
      <c r="B151" s="39"/>
      <c r="C151" s="226" t="s">
        <v>183</v>
      </c>
      <c r="D151" s="226" t="s">
        <v>131</v>
      </c>
      <c r="E151" s="227" t="s">
        <v>1032</v>
      </c>
      <c r="F151" s="228" t="s">
        <v>1033</v>
      </c>
      <c r="G151" s="229" t="s">
        <v>134</v>
      </c>
      <c r="H151" s="230">
        <v>1</v>
      </c>
      <c r="I151" s="231"/>
      <c r="J151" s="232">
        <f>ROUND(I151*H151,2)</f>
        <v>0</v>
      </c>
      <c r="K151" s="228" t="s">
        <v>135</v>
      </c>
      <c r="L151" s="44"/>
      <c r="M151" s="285" t="s">
        <v>1</v>
      </c>
      <c r="N151" s="286" t="s">
        <v>41</v>
      </c>
      <c r="O151" s="287"/>
      <c r="P151" s="288">
        <f>O151*H151</f>
        <v>0</v>
      </c>
      <c r="Q151" s="288">
        <v>0</v>
      </c>
      <c r="R151" s="288">
        <f>Q151*H151</f>
        <v>0</v>
      </c>
      <c r="S151" s="288">
        <v>0</v>
      </c>
      <c r="T151" s="28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992</v>
      </c>
      <c r="AT151" s="237" t="s">
        <v>131</v>
      </c>
      <c r="AU151" s="237" t="s">
        <v>85</v>
      </c>
      <c r="AY151" s="17" t="s">
        <v>129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992</v>
      </c>
      <c r="BM151" s="237" t="s">
        <v>1034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f0neB5OQ+pkrDblh5lpF03FpTpGPMhju4+RNihqoD2Wim0d+Wu2/vmjIQUX/ou+DXlEUPJ1M3+3JrtTNrcbMag==" hashValue="KseeJVXEcdPdgV+VCgm/mX3cCkhLGLQCS395gPztGiNeR+aYlUEUAsBNYg4o0NZQTbn4OY5CdALTmangZ/avpQ==" algorithmName="SHA-512" password="CC35"/>
  <autoFilter ref="C121:K15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2024-02-13T12:44:14Z</dcterms:created>
  <dcterms:modified xsi:type="dcterms:W3CDTF">2024-02-13T12:44:21Z</dcterms:modified>
</cp:coreProperties>
</file>